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ona\Desktop\Handbook\Übersetzungen\"/>
    </mc:Choice>
  </mc:AlternateContent>
  <xr:revisionPtr revIDLastSave="0" documentId="13_ncr:1_{7350CD7B-99FB-4D21-9F44-E163FF79DBF6}" xr6:coauthVersionLast="47" xr6:coauthVersionMax="47" xr10:uidLastSave="{00000000-0000-0000-0000-000000000000}"/>
  <bookViews>
    <workbookView xWindow="28680" yWindow="-120" windowWidth="29040" windowHeight="15720" xr2:uid="{785CED56-60CB-4950-A893-EAE5E8673721}"/>
  </bookViews>
  <sheets>
    <sheet name="Qualitative Daten" sheetId="1" r:id="rId1"/>
    <sheet name="Kodierte Daten " sheetId="2" state="hidden" r:id="rId2"/>
    <sheet name="Auswertu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M3" i="3" s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2" i="3"/>
  <c r="H3" i="3"/>
  <c r="I3" i="3"/>
  <c r="J3" i="3"/>
  <c r="K3" i="3"/>
  <c r="L3" i="3"/>
  <c r="F4" i="3"/>
  <c r="G4" i="3"/>
  <c r="H4" i="3"/>
  <c r="I4" i="3"/>
  <c r="J4" i="3"/>
  <c r="K4" i="3"/>
  <c r="L4" i="3"/>
  <c r="F5" i="3"/>
  <c r="G5" i="3"/>
  <c r="H5" i="3"/>
  <c r="I5" i="3"/>
  <c r="J5" i="3"/>
  <c r="K5" i="3"/>
  <c r="L5" i="3"/>
  <c r="F6" i="3"/>
  <c r="G6" i="3"/>
  <c r="H6" i="3"/>
  <c r="I6" i="3"/>
  <c r="J6" i="3"/>
  <c r="K6" i="3"/>
  <c r="L6" i="3"/>
  <c r="F7" i="3"/>
  <c r="G7" i="3"/>
  <c r="H7" i="3"/>
  <c r="I7" i="3"/>
  <c r="J7" i="3"/>
  <c r="K7" i="3"/>
  <c r="L7" i="3"/>
  <c r="F8" i="3"/>
  <c r="G8" i="3"/>
  <c r="H8" i="3"/>
  <c r="I8" i="3"/>
  <c r="J8" i="3"/>
  <c r="K8" i="3"/>
  <c r="L8" i="3"/>
  <c r="F9" i="3"/>
  <c r="G9" i="3"/>
  <c r="H9" i="3"/>
  <c r="I9" i="3"/>
  <c r="J9" i="3"/>
  <c r="K9" i="3"/>
  <c r="L9" i="3"/>
  <c r="F10" i="3"/>
  <c r="G10" i="3"/>
  <c r="H10" i="3"/>
  <c r="I10" i="3"/>
  <c r="J10" i="3"/>
  <c r="K10" i="3"/>
  <c r="L10" i="3"/>
  <c r="F11" i="3"/>
  <c r="G11" i="3"/>
  <c r="H11" i="3"/>
  <c r="I11" i="3"/>
  <c r="J11" i="3"/>
  <c r="K11" i="3"/>
  <c r="L11" i="3"/>
  <c r="F12" i="3"/>
  <c r="G12" i="3"/>
  <c r="H12" i="3"/>
  <c r="I12" i="3"/>
  <c r="J12" i="3"/>
  <c r="K12" i="3"/>
  <c r="L12" i="3"/>
  <c r="F13" i="3"/>
  <c r="G13" i="3"/>
  <c r="H13" i="3"/>
  <c r="I13" i="3"/>
  <c r="J13" i="3"/>
  <c r="K13" i="3"/>
  <c r="L13" i="3"/>
  <c r="F14" i="3"/>
  <c r="G14" i="3"/>
  <c r="H14" i="3"/>
  <c r="I14" i="3"/>
  <c r="J14" i="3"/>
  <c r="K14" i="3"/>
  <c r="L14" i="3"/>
  <c r="F15" i="3"/>
  <c r="G15" i="3"/>
  <c r="H15" i="3"/>
  <c r="I15" i="3"/>
  <c r="J15" i="3"/>
  <c r="K15" i="3"/>
  <c r="L15" i="3"/>
  <c r="F16" i="3"/>
  <c r="G16" i="3"/>
  <c r="H16" i="3"/>
  <c r="I16" i="3"/>
  <c r="J16" i="3"/>
  <c r="K16" i="3"/>
  <c r="L16" i="3"/>
  <c r="F17" i="3"/>
  <c r="G17" i="3"/>
  <c r="H17" i="3"/>
  <c r="I17" i="3"/>
  <c r="J17" i="3"/>
  <c r="K17" i="3"/>
  <c r="L17" i="3"/>
  <c r="F18" i="3"/>
  <c r="G18" i="3"/>
  <c r="H18" i="3"/>
  <c r="I18" i="3"/>
  <c r="J18" i="3"/>
  <c r="K18" i="3"/>
  <c r="L18" i="3"/>
  <c r="F19" i="3"/>
  <c r="G19" i="3"/>
  <c r="H19" i="3"/>
  <c r="I19" i="3"/>
  <c r="J19" i="3"/>
  <c r="K19" i="3"/>
  <c r="L19" i="3"/>
  <c r="F20" i="3"/>
  <c r="G20" i="3"/>
  <c r="H20" i="3"/>
  <c r="I20" i="3"/>
  <c r="J20" i="3"/>
  <c r="K20" i="3"/>
  <c r="L20" i="3"/>
  <c r="F21" i="3"/>
  <c r="G21" i="3"/>
  <c r="H21" i="3"/>
  <c r="I21" i="3"/>
  <c r="J21" i="3"/>
  <c r="K21" i="3"/>
  <c r="L21" i="3"/>
  <c r="F22" i="3"/>
  <c r="G22" i="3"/>
  <c r="H22" i="3"/>
  <c r="I22" i="3"/>
  <c r="J22" i="3"/>
  <c r="K22" i="3"/>
  <c r="L22" i="3"/>
  <c r="F23" i="3"/>
  <c r="G23" i="3"/>
  <c r="H23" i="3"/>
  <c r="I23" i="3"/>
  <c r="J23" i="3"/>
  <c r="K23" i="3"/>
  <c r="L23" i="3"/>
  <c r="F24" i="3"/>
  <c r="G24" i="3"/>
  <c r="H24" i="3"/>
  <c r="I24" i="3"/>
  <c r="J24" i="3"/>
  <c r="K24" i="3"/>
  <c r="L24" i="3"/>
  <c r="F25" i="3"/>
  <c r="G25" i="3"/>
  <c r="H25" i="3"/>
  <c r="I25" i="3"/>
  <c r="J25" i="3"/>
  <c r="K25" i="3"/>
  <c r="L25" i="3"/>
  <c r="F26" i="3"/>
  <c r="G26" i="3"/>
  <c r="H26" i="3"/>
  <c r="I26" i="3"/>
  <c r="J26" i="3"/>
  <c r="K26" i="3"/>
  <c r="L26" i="3"/>
  <c r="F27" i="3"/>
  <c r="G27" i="3"/>
  <c r="H27" i="3"/>
  <c r="I27" i="3"/>
  <c r="J27" i="3"/>
  <c r="K27" i="3"/>
  <c r="L27" i="3"/>
  <c r="F28" i="3"/>
  <c r="G28" i="3"/>
  <c r="H28" i="3"/>
  <c r="I28" i="3"/>
  <c r="J28" i="3"/>
  <c r="K28" i="3"/>
  <c r="L28" i="3"/>
  <c r="F29" i="3"/>
  <c r="G29" i="3"/>
  <c r="H29" i="3"/>
  <c r="I29" i="3"/>
  <c r="J29" i="3"/>
  <c r="K29" i="3"/>
  <c r="L29" i="3"/>
  <c r="F30" i="3"/>
  <c r="G30" i="3"/>
  <c r="H30" i="3"/>
  <c r="I30" i="3"/>
  <c r="J30" i="3"/>
  <c r="K30" i="3"/>
  <c r="L30" i="3"/>
  <c r="F31" i="3"/>
  <c r="G31" i="3"/>
  <c r="H31" i="3"/>
  <c r="I31" i="3"/>
  <c r="J31" i="3"/>
  <c r="K31" i="3"/>
  <c r="L31" i="3"/>
  <c r="F32" i="3"/>
  <c r="G32" i="3"/>
  <c r="H32" i="3"/>
  <c r="I32" i="3"/>
  <c r="J32" i="3"/>
  <c r="K32" i="3"/>
  <c r="L32" i="3"/>
  <c r="F33" i="3"/>
  <c r="G33" i="3"/>
  <c r="H33" i="3"/>
  <c r="I33" i="3"/>
  <c r="J33" i="3"/>
  <c r="K33" i="3"/>
  <c r="L33" i="3"/>
  <c r="F34" i="3"/>
  <c r="G34" i="3"/>
  <c r="H34" i="3"/>
  <c r="I34" i="3"/>
  <c r="J34" i="3"/>
  <c r="K34" i="3"/>
  <c r="L34" i="3"/>
  <c r="F35" i="3"/>
  <c r="G35" i="3"/>
  <c r="H35" i="3"/>
  <c r="I35" i="3"/>
  <c r="J35" i="3"/>
  <c r="K35" i="3"/>
  <c r="L35" i="3"/>
  <c r="F36" i="3"/>
  <c r="G36" i="3"/>
  <c r="H36" i="3"/>
  <c r="I36" i="3"/>
  <c r="J36" i="3"/>
  <c r="K36" i="3"/>
  <c r="L36" i="3"/>
  <c r="F37" i="3"/>
  <c r="G37" i="3"/>
  <c r="H37" i="3"/>
  <c r="I37" i="3"/>
  <c r="J37" i="3"/>
  <c r="K37" i="3"/>
  <c r="L37" i="3"/>
  <c r="F38" i="3"/>
  <c r="G38" i="3"/>
  <c r="H38" i="3"/>
  <c r="I38" i="3"/>
  <c r="J38" i="3"/>
  <c r="K38" i="3"/>
  <c r="L38" i="3"/>
  <c r="F39" i="3"/>
  <c r="G39" i="3"/>
  <c r="H39" i="3"/>
  <c r="I39" i="3"/>
  <c r="J39" i="3"/>
  <c r="K39" i="3"/>
  <c r="L39" i="3"/>
  <c r="F40" i="3"/>
  <c r="G40" i="3"/>
  <c r="H40" i="3"/>
  <c r="I40" i="3"/>
  <c r="J40" i="3"/>
  <c r="K40" i="3"/>
  <c r="L40" i="3"/>
  <c r="F41" i="3"/>
  <c r="G41" i="3"/>
  <c r="H41" i="3"/>
  <c r="I41" i="3"/>
  <c r="J41" i="3"/>
  <c r="K41" i="3"/>
  <c r="L41" i="3"/>
  <c r="F42" i="3"/>
  <c r="G42" i="3"/>
  <c r="H42" i="3"/>
  <c r="I42" i="3"/>
  <c r="J42" i="3"/>
  <c r="K42" i="3"/>
  <c r="L42" i="3"/>
  <c r="F43" i="3"/>
  <c r="G43" i="3"/>
  <c r="H43" i="3"/>
  <c r="I43" i="3"/>
  <c r="J43" i="3"/>
  <c r="K43" i="3"/>
  <c r="L43" i="3"/>
  <c r="F44" i="3"/>
  <c r="G44" i="3"/>
  <c r="H44" i="3"/>
  <c r="I44" i="3"/>
  <c r="J44" i="3"/>
  <c r="K44" i="3"/>
  <c r="L44" i="3"/>
  <c r="F45" i="3"/>
  <c r="G45" i="3"/>
  <c r="H45" i="3"/>
  <c r="I45" i="3"/>
  <c r="J45" i="3"/>
  <c r="K45" i="3"/>
  <c r="L45" i="3"/>
  <c r="F46" i="3"/>
  <c r="G46" i="3"/>
  <c r="H46" i="3"/>
  <c r="I46" i="3"/>
  <c r="J46" i="3"/>
  <c r="K46" i="3"/>
  <c r="L46" i="3"/>
  <c r="F47" i="3"/>
  <c r="G47" i="3"/>
  <c r="H47" i="3"/>
  <c r="I47" i="3"/>
  <c r="J47" i="3"/>
  <c r="K47" i="3"/>
  <c r="L47" i="3"/>
  <c r="F48" i="3"/>
  <c r="G48" i="3"/>
  <c r="H48" i="3"/>
  <c r="I48" i="3"/>
  <c r="J48" i="3"/>
  <c r="K48" i="3"/>
  <c r="L48" i="3"/>
  <c r="F49" i="3"/>
  <c r="G49" i="3"/>
  <c r="H49" i="3"/>
  <c r="I49" i="3"/>
  <c r="J49" i="3"/>
  <c r="K49" i="3"/>
  <c r="L49" i="3"/>
  <c r="F50" i="3"/>
  <c r="G50" i="3"/>
  <c r="H50" i="3"/>
  <c r="I50" i="3"/>
  <c r="J50" i="3"/>
  <c r="K50" i="3"/>
  <c r="L50" i="3"/>
  <c r="F51" i="3"/>
  <c r="G51" i="3"/>
  <c r="H51" i="3"/>
  <c r="I51" i="3"/>
  <c r="J51" i="3"/>
  <c r="K51" i="3"/>
  <c r="L51" i="3"/>
  <c r="F52" i="3"/>
  <c r="G52" i="3"/>
  <c r="H52" i="3"/>
  <c r="I52" i="3"/>
  <c r="J52" i="3"/>
  <c r="K52" i="3"/>
  <c r="L52" i="3"/>
  <c r="F53" i="3"/>
  <c r="G53" i="3"/>
  <c r="H53" i="3"/>
  <c r="I53" i="3"/>
  <c r="J53" i="3"/>
  <c r="K53" i="3"/>
  <c r="L53" i="3"/>
  <c r="F54" i="3"/>
  <c r="G54" i="3"/>
  <c r="H54" i="3"/>
  <c r="I54" i="3"/>
  <c r="J54" i="3"/>
  <c r="K54" i="3"/>
  <c r="L54" i="3"/>
  <c r="F55" i="3"/>
  <c r="G55" i="3"/>
  <c r="H55" i="3"/>
  <c r="I55" i="3"/>
  <c r="J55" i="3"/>
  <c r="K55" i="3"/>
  <c r="L55" i="3"/>
  <c r="F56" i="3"/>
  <c r="G56" i="3"/>
  <c r="H56" i="3"/>
  <c r="I56" i="3"/>
  <c r="J56" i="3"/>
  <c r="K56" i="3"/>
  <c r="L56" i="3"/>
  <c r="F57" i="3"/>
  <c r="G57" i="3"/>
  <c r="H57" i="3"/>
  <c r="I57" i="3"/>
  <c r="J57" i="3"/>
  <c r="K57" i="3"/>
  <c r="L57" i="3"/>
  <c r="F58" i="3"/>
  <c r="G58" i="3"/>
  <c r="H58" i="3"/>
  <c r="I58" i="3"/>
  <c r="J58" i="3"/>
  <c r="K58" i="3"/>
  <c r="L58" i="3"/>
  <c r="F59" i="3"/>
  <c r="G59" i="3"/>
  <c r="H59" i="3"/>
  <c r="I59" i="3"/>
  <c r="J59" i="3"/>
  <c r="K59" i="3"/>
  <c r="L59" i="3"/>
  <c r="F60" i="3"/>
  <c r="G60" i="3"/>
  <c r="H60" i="3"/>
  <c r="I60" i="3"/>
  <c r="J60" i="3"/>
  <c r="K60" i="3"/>
  <c r="L60" i="3"/>
  <c r="F61" i="3"/>
  <c r="G61" i="3"/>
  <c r="H61" i="3"/>
  <c r="I61" i="3"/>
  <c r="J61" i="3"/>
  <c r="K61" i="3"/>
  <c r="L61" i="3"/>
  <c r="F62" i="3"/>
  <c r="G62" i="3"/>
  <c r="H62" i="3"/>
  <c r="I62" i="3"/>
  <c r="J62" i="3"/>
  <c r="K62" i="3"/>
  <c r="L62" i="3"/>
  <c r="F63" i="3"/>
  <c r="G63" i="3"/>
  <c r="H63" i="3"/>
  <c r="I63" i="3"/>
  <c r="J63" i="3"/>
  <c r="K63" i="3"/>
  <c r="L63" i="3"/>
  <c r="F64" i="3"/>
  <c r="G64" i="3"/>
  <c r="H64" i="3"/>
  <c r="I64" i="3"/>
  <c r="J64" i="3"/>
  <c r="K64" i="3"/>
  <c r="L64" i="3"/>
  <c r="F65" i="3"/>
  <c r="G65" i="3"/>
  <c r="H65" i="3"/>
  <c r="I65" i="3"/>
  <c r="J65" i="3"/>
  <c r="K65" i="3"/>
  <c r="L65" i="3"/>
  <c r="F66" i="3"/>
  <c r="G66" i="3"/>
  <c r="H66" i="3"/>
  <c r="I66" i="3"/>
  <c r="J66" i="3"/>
  <c r="K66" i="3"/>
  <c r="L66" i="3"/>
  <c r="F67" i="3"/>
  <c r="G67" i="3"/>
  <c r="H67" i="3"/>
  <c r="I67" i="3"/>
  <c r="J67" i="3"/>
  <c r="K67" i="3"/>
  <c r="L67" i="3"/>
  <c r="F68" i="3"/>
  <c r="G68" i="3"/>
  <c r="H68" i="3"/>
  <c r="I68" i="3"/>
  <c r="J68" i="3"/>
  <c r="K68" i="3"/>
  <c r="L68" i="3"/>
  <c r="F69" i="3"/>
  <c r="G69" i="3"/>
  <c r="H69" i="3"/>
  <c r="I69" i="3"/>
  <c r="J69" i="3"/>
  <c r="K69" i="3"/>
  <c r="L69" i="3"/>
  <c r="F70" i="3"/>
  <c r="G70" i="3"/>
  <c r="H70" i="3"/>
  <c r="I70" i="3"/>
  <c r="J70" i="3"/>
  <c r="K70" i="3"/>
  <c r="L70" i="3"/>
  <c r="F71" i="3"/>
  <c r="G71" i="3"/>
  <c r="H71" i="3"/>
  <c r="I71" i="3"/>
  <c r="J71" i="3"/>
  <c r="K71" i="3"/>
  <c r="L71" i="3"/>
  <c r="F72" i="3"/>
  <c r="G72" i="3"/>
  <c r="H72" i="3"/>
  <c r="I72" i="3"/>
  <c r="J72" i="3"/>
  <c r="K72" i="3"/>
  <c r="L72" i="3"/>
  <c r="F73" i="3"/>
  <c r="G73" i="3"/>
  <c r="H73" i="3"/>
  <c r="I73" i="3"/>
  <c r="J73" i="3"/>
  <c r="K73" i="3"/>
  <c r="L73" i="3"/>
  <c r="F74" i="3"/>
  <c r="G74" i="3"/>
  <c r="H74" i="3"/>
  <c r="I74" i="3"/>
  <c r="J74" i="3"/>
  <c r="K74" i="3"/>
  <c r="L74" i="3"/>
  <c r="F75" i="3"/>
  <c r="G75" i="3"/>
  <c r="H75" i="3"/>
  <c r="I75" i="3"/>
  <c r="J75" i="3"/>
  <c r="K75" i="3"/>
  <c r="L75" i="3"/>
  <c r="F76" i="3"/>
  <c r="G76" i="3"/>
  <c r="H76" i="3"/>
  <c r="I76" i="3"/>
  <c r="J76" i="3"/>
  <c r="K76" i="3"/>
  <c r="L76" i="3"/>
  <c r="F77" i="3"/>
  <c r="G77" i="3"/>
  <c r="H77" i="3"/>
  <c r="I77" i="3"/>
  <c r="J77" i="3"/>
  <c r="K77" i="3"/>
  <c r="L77" i="3"/>
  <c r="F78" i="3"/>
  <c r="G78" i="3"/>
  <c r="H78" i="3"/>
  <c r="I78" i="3"/>
  <c r="J78" i="3"/>
  <c r="K78" i="3"/>
  <c r="L78" i="3"/>
  <c r="F79" i="3"/>
  <c r="G79" i="3"/>
  <c r="H79" i="3"/>
  <c r="I79" i="3"/>
  <c r="J79" i="3"/>
  <c r="K79" i="3"/>
  <c r="L79" i="3"/>
  <c r="F80" i="3"/>
  <c r="G80" i="3"/>
  <c r="H80" i="3"/>
  <c r="I80" i="3"/>
  <c r="J80" i="3"/>
  <c r="K80" i="3"/>
  <c r="L80" i="3"/>
  <c r="F81" i="3"/>
  <c r="G81" i="3"/>
  <c r="H81" i="3"/>
  <c r="I81" i="3"/>
  <c r="J81" i="3"/>
  <c r="K81" i="3"/>
  <c r="L81" i="3"/>
  <c r="F82" i="3"/>
  <c r="G82" i="3"/>
  <c r="H82" i="3"/>
  <c r="I82" i="3"/>
  <c r="J82" i="3"/>
  <c r="K82" i="3"/>
  <c r="L82" i="3"/>
  <c r="F83" i="3"/>
  <c r="G83" i="3"/>
  <c r="H83" i="3"/>
  <c r="I83" i="3"/>
  <c r="J83" i="3"/>
  <c r="K83" i="3"/>
  <c r="L83" i="3"/>
  <c r="F84" i="3"/>
  <c r="G84" i="3"/>
  <c r="H84" i="3"/>
  <c r="I84" i="3"/>
  <c r="J84" i="3"/>
  <c r="K84" i="3"/>
  <c r="L84" i="3"/>
  <c r="F85" i="3"/>
  <c r="G85" i="3"/>
  <c r="H85" i="3"/>
  <c r="I85" i="3"/>
  <c r="J85" i="3"/>
  <c r="K85" i="3"/>
  <c r="L85" i="3"/>
  <c r="F86" i="3"/>
  <c r="G86" i="3"/>
  <c r="H86" i="3"/>
  <c r="I86" i="3"/>
  <c r="J86" i="3"/>
  <c r="K86" i="3"/>
  <c r="L86" i="3"/>
  <c r="F87" i="3"/>
  <c r="G87" i="3"/>
  <c r="H87" i="3"/>
  <c r="I87" i="3"/>
  <c r="J87" i="3"/>
  <c r="K87" i="3"/>
  <c r="L87" i="3"/>
  <c r="F88" i="3"/>
  <c r="G88" i="3"/>
  <c r="H88" i="3"/>
  <c r="I88" i="3"/>
  <c r="J88" i="3"/>
  <c r="K88" i="3"/>
  <c r="L88" i="3"/>
  <c r="F89" i="3"/>
  <c r="G89" i="3"/>
  <c r="H89" i="3"/>
  <c r="I89" i="3"/>
  <c r="J89" i="3"/>
  <c r="K89" i="3"/>
  <c r="L89" i="3"/>
  <c r="F90" i="3"/>
  <c r="G90" i="3"/>
  <c r="H90" i="3"/>
  <c r="I90" i="3"/>
  <c r="J90" i="3"/>
  <c r="K90" i="3"/>
  <c r="L90" i="3"/>
  <c r="F91" i="3"/>
  <c r="G91" i="3"/>
  <c r="H91" i="3"/>
  <c r="I91" i="3"/>
  <c r="J91" i="3"/>
  <c r="K91" i="3"/>
  <c r="L91" i="3"/>
  <c r="F92" i="3"/>
  <c r="G92" i="3"/>
  <c r="H92" i="3"/>
  <c r="I92" i="3"/>
  <c r="J92" i="3"/>
  <c r="K92" i="3"/>
  <c r="L92" i="3"/>
  <c r="F93" i="3"/>
  <c r="G93" i="3"/>
  <c r="H93" i="3"/>
  <c r="I93" i="3"/>
  <c r="J93" i="3"/>
  <c r="K93" i="3"/>
  <c r="L93" i="3"/>
  <c r="F94" i="3"/>
  <c r="G94" i="3"/>
  <c r="H94" i="3"/>
  <c r="I94" i="3"/>
  <c r="J94" i="3"/>
  <c r="K94" i="3"/>
  <c r="L94" i="3"/>
  <c r="F95" i="3"/>
  <c r="G95" i="3"/>
  <c r="H95" i="3"/>
  <c r="I95" i="3"/>
  <c r="J95" i="3"/>
  <c r="K95" i="3"/>
  <c r="L95" i="3"/>
  <c r="F96" i="3"/>
  <c r="G96" i="3"/>
  <c r="H96" i="3"/>
  <c r="I96" i="3"/>
  <c r="J96" i="3"/>
  <c r="K96" i="3"/>
  <c r="L96" i="3"/>
  <c r="F97" i="3"/>
  <c r="G97" i="3"/>
  <c r="H97" i="3"/>
  <c r="I97" i="3"/>
  <c r="J97" i="3"/>
  <c r="K97" i="3"/>
  <c r="L97" i="3"/>
  <c r="F98" i="3"/>
  <c r="G98" i="3"/>
  <c r="H98" i="3"/>
  <c r="I98" i="3"/>
  <c r="J98" i="3"/>
  <c r="K98" i="3"/>
  <c r="L98" i="3"/>
  <c r="F99" i="3"/>
  <c r="G99" i="3"/>
  <c r="H99" i="3"/>
  <c r="I99" i="3"/>
  <c r="J99" i="3"/>
  <c r="K99" i="3"/>
  <c r="L99" i="3"/>
  <c r="F100" i="3"/>
  <c r="G100" i="3"/>
  <c r="H100" i="3"/>
  <c r="I100" i="3"/>
  <c r="J100" i="3"/>
  <c r="K100" i="3"/>
  <c r="L100" i="3"/>
  <c r="F101" i="3"/>
  <c r="G101" i="3"/>
  <c r="H101" i="3"/>
  <c r="I101" i="3"/>
  <c r="J101" i="3"/>
  <c r="K101" i="3"/>
  <c r="L101" i="3"/>
  <c r="F2" i="3"/>
  <c r="L2" i="3" l="1"/>
  <c r="K2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2" i="3"/>
  <c r="DB4" i="2"/>
  <c r="DF4" i="2"/>
  <c r="DG4" i="2"/>
  <c r="DH4" i="2"/>
  <c r="DI4" i="2"/>
  <c r="DB5" i="2"/>
  <c r="DE5" i="2"/>
  <c r="DF5" i="2"/>
  <c r="DG5" i="2"/>
  <c r="DH5" i="2"/>
  <c r="DI5" i="2"/>
  <c r="CZ6" i="2"/>
  <c r="DD6" i="2" s="1"/>
  <c r="DA6" i="2"/>
  <c r="DB6" i="2"/>
  <c r="DC6" i="2" s="1"/>
  <c r="DE6" i="2"/>
  <c r="DF6" i="2"/>
  <c r="DG6" i="2"/>
  <c r="DH6" i="2"/>
  <c r="DI6" i="2"/>
  <c r="DJ6" i="2"/>
  <c r="CZ7" i="2"/>
  <c r="DA7" i="2"/>
  <c r="DC7" i="2" s="1"/>
  <c r="DB7" i="2"/>
  <c r="DD7" i="2"/>
  <c r="DE7" i="2"/>
  <c r="DF7" i="2"/>
  <c r="DG7" i="2"/>
  <c r="DH7" i="2"/>
  <c r="DI7" i="2"/>
  <c r="DJ7" i="2"/>
  <c r="CZ8" i="2"/>
  <c r="DA8" i="2"/>
  <c r="DC8" i="2" s="1"/>
  <c r="DB8" i="2"/>
  <c r="DD8" i="2"/>
  <c r="DE8" i="2"/>
  <c r="DF8" i="2"/>
  <c r="DG8" i="2"/>
  <c r="DH8" i="2"/>
  <c r="DI8" i="2"/>
  <c r="DJ8" i="2"/>
  <c r="CZ9" i="2"/>
  <c r="DD9" i="2" s="1"/>
  <c r="DA9" i="2"/>
  <c r="DC9" i="2" s="1"/>
  <c r="DB9" i="2"/>
  <c r="DE9" i="2"/>
  <c r="DF9" i="2"/>
  <c r="DG9" i="2"/>
  <c r="DH9" i="2"/>
  <c r="DI9" i="2"/>
  <c r="DJ9" i="2"/>
  <c r="CZ10" i="2"/>
  <c r="DA10" i="2"/>
  <c r="DB10" i="2"/>
  <c r="DC10" i="2"/>
  <c r="DD10" i="2"/>
  <c r="DE10" i="2"/>
  <c r="DF10" i="2"/>
  <c r="DG10" i="2"/>
  <c r="DH10" i="2"/>
  <c r="DI10" i="2"/>
  <c r="DJ10" i="2"/>
  <c r="CZ11" i="2"/>
  <c r="DD11" i="2" s="1"/>
  <c r="DA11" i="2"/>
  <c r="DC11" i="2" s="1"/>
  <c r="DB11" i="2"/>
  <c r="DE11" i="2"/>
  <c r="DF11" i="2"/>
  <c r="DG11" i="2"/>
  <c r="DH11" i="2"/>
  <c r="DI11" i="2"/>
  <c r="DJ11" i="2"/>
  <c r="CZ12" i="2"/>
  <c r="DD12" i="2" s="1"/>
  <c r="DA12" i="2"/>
  <c r="DC12" i="2" s="1"/>
  <c r="DB12" i="2"/>
  <c r="DE12" i="2"/>
  <c r="DF12" i="2"/>
  <c r="DG12" i="2"/>
  <c r="DH12" i="2"/>
  <c r="DI12" i="2"/>
  <c r="DJ12" i="2"/>
  <c r="CZ13" i="2"/>
  <c r="DD13" i="2" s="1"/>
  <c r="DA13" i="2"/>
  <c r="DB13" i="2"/>
  <c r="DC13" i="2"/>
  <c r="DE13" i="2"/>
  <c r="DF13" i="2"/>
  <c r="DG13" i="2"/>
  <c r="DH13" i="2"/>
  <c r="DI13" i="2"/>
  <c r="DJ13" i="2"/>
  <c r="CZ14" i="2"/>
  <c r="DD14" i="2" s="1"/>
  <c r="DA14" i="2"/>
  <c r="DB14" i="2"/>
  <c r="DC14" i="2" s="1"/>
  <c r="DE14" i="2"/>
  <c r="DF14" i="2"/>
  <c r="DG14" i="2"/>
  <c r="DH14" i="2"/>
  <c r="DI14" i="2"/>
  <c r="DJ14" i="2"/>
  <c r="CZ15" i="2"/>
  <c r="DA15" i="2"/>
  <c r="DC15" i="2" s="1"/>
  <c r="DB15" i="2"/>
  <c r="DD15" i="2"/>
  <c r="DE15" i="2"/>
  <c r="DF15" i="2"/>
  <c r="DG15" i="2"/>
  <c r="DH15" i="2"/>
  <c r="DI15" i="2"/>
  <c r="DJ15" i="2"/>
  <c r="CZ16" i="2"/>
  <c r="DA16" i="2"/>
  <c r="DC16" i="2" s="1"/>
  <c r="DB16" i="2"/>
  <c r="DD16" i="2"/>
  <c r="DE16" i="2"/>
  <c r="DF16" i="2"/>
  <c r="DG16" i="2"/>
  <c r="DH16" i="2"/>
  <c r="DI16" i="2"/>
  <c r="DJ16" i="2"/>
  <c r="CZ17" i="2"/>
  <c r="DD17" i="2" s="1"/>
  <c r="DA17" i="2"/>
  <c r="DC17" i="2" s="1"/>
  <c r="DB17" i="2"/>
  <c r="DE17" i="2"/>
  <c r="DF17" i="2"/>
  <c r="DG17" i="2"/>
  <c r="DH17" i="2"/>
  <c r="DI17" i="2"/>
  <c r="DJ17" i="2"/>
  <c r="CZ18" i="2"/>
  <c r="DA18" i="2"/>
  <c r="DB18" i="2"/>
  <c r="DC18" i="2"/>
  <c r="DD18" i="2"/>
  <c r="DE18" i="2"/>
  <c r="DF18" i="2"/>
  <c r="DG18" i="2"/>
  <c r="DH18" i="2"/>
  <c r="DI18" i="2"/>
  <c r="DJ18" i="2"/>
  <c r="CZ19" i="2"/>
  <c r="DD19" i="2" s="1"/>
  <c r="DA19" i="2"/>
  <c r="DC19" i="2" s="1"/>
  <c r="DB19" i="2"/>
  <c r="DE19" i="2"/>
  <c r="DF19" i="2"/>
  <c r="DG19" i="2"/>
  <c r="DH19" i="2"/>
  <c r="DI19" i="2"/>
  <c r="DJ19" i="2"/>
  <c r="CZ20" i="2"/>
  <c r="DD20" i="2" s="1"/>
  <c r="DA20" i="2"/>
  <c r="DC20" i="2" s="1"/>
  <c r="DB20" i="2"/>
  <c r="DE20" i="2"/>
  <c r="DF20" i="2"/>
  <c r="DG20" i="2"/>
  <c r="DH20" i="2"/>
  <c r="DI20" i="2"/>
  <c r="DJ20" i="2"/>
  <c r="CZ21" i="2"/>
  <c r="DD21" i="2" s="1"/>
  <c r="DA21" i="2"/>
  <c r="DB21" i="2"/>
  <c r="DC21" i="2"/>
  <c r="DE21" i="2"/>
  <c r="DF21" i="2"/>
  <c r="DG21" i="2"/>
  <c r="DH21" i="2"/>
  <c r="DI21" i="2"/>
  <c r="DJ21" i="2"/>
  <c r="CZ22" i="2"/>
  <c r="DD22" i="2" s="1"/>
  <c r="DA22" i="2"/>
  <c r="DB22" i="2"/>
  <c r="DC22" i="2" s="1"/>
  <c r="DE22" i="2"/>
  <c r="DF22" i="2"/>
  <c r="DG22" i="2"/>
  <c r="DH22" i="2"/>
  <c r="DI22" i="2"/>
  <c r="DJ22" i="2"/>
  <c r="CZ23" i="2"/>
  <c r="DA23" i="2"/>
  <c r="DC23" i="2" s="1"/>
  <c r="DB23" i="2"/>
  <c r="DD23" i="2"/>
  <c r="DE23" i="2"/>
  <c r="DF23" i="2"/>
  <c r="DG23" i="2"/>
  <c r="DH23" i="2"/>
  <c r="DI23" i="2"/>
  <c r="DJ23" i="2"/>
  <c r="CZ24" i="2"/>
  <c r="DA24" i="2"/>
  <c r="DC24" i="2" s="1"/>
  <c r="DB24" i="2"/>
  <c r="DD24" i="2"/>
  <c r="DE24" i="2"/>
  <c r="DF24" i="2"/>
  <c r="DG24" i="2"/>
  <c r="DH24" i="2"/>
  <c r="DI24" i="2"/>
  <c r="DJ24" i="2"/>
  <c r="CZ25" i="2"/>
  <c r="DD25" i="2" s="1"/>
  <c r="DA25" i="2"/>
  <c r="DC25" i="2" s="1"/>
  <c r="DB25" i="2"/>
  <c r="DE25" i="2"/>
  <c r="DF25" i="2"/>
  <c r="DG25" i="2"/>
  <c r="DH25" i="2"/>
  <c r="DI25" i="2"/>
  <c r="DJ25" i="2"/>
  <c r="CZ26" i="2"/>
  <c r="DA26" i="2"/>
  <c r="DB26" i="2"/>
  <c r="DC26" i="2"/>
  <c r="DD26" i="2"/>
  <c r="DE26" i="2"/>
  <c r="DF26" i="2"/>
  <c r="DG26" i="2"/>
  <c r="DH26" i="2"/>
  <c r="DI26" i="2"/>
  <c r="DJ26" i="2"/>
  <c r="CZ27" i="2"/>
  <c r="DD27" i="2" s="1"/>
  <c r="DA27" i="2"/>
  <c r="DC27" i="2" s="1"/>
  <c r="DB27" i="2"/>
  <c r="DE27" i="2"/>
  <c r="DF27" i="2"/>
  <c r="DG27" i="2"/>
  <c r="DH27" i="2"/>
  <c r="DI27" i="2"/>
  <c r="DJ27" i="2"/>
  <c r="CZ28" i="2"/>
  <c r="DD28" i="2" s="1"/>
  <c r="DA28" i="2"/>
  <c r="DC28" i="2" s="1"/>
  <c r="DB28" i="2"/>
  <c r="DE28" i="2"/>
  <c r="DF28" i="2"/>
  <c r="DG28" i="2"/>
  <c r="DH28" i="2"/>
  <c r="DI28" i="2"/>
  <c r="DJ28" i="2"/>
  <c r="CZ29" i="2"/>
  <c r="DD29" i="2" s="1"/>
  <c r="DA29" i="2"/>
  <c r="DB29" i="2"/>
  <c r="DC29" i="2"/>
  <c r="DE29" i="2"/>
  <c r="DF29" i="2"/>
  <c r="DG29" i="2"/>
  <c r="DH29" i="2"/>
  <c r="DI29" i="2"/>
  <c r="DJ29" i="2"/>
  <c r="CZ30" i="2"/>
  <c r="DD30" i="2" s="1"/>
  <c r="DA30" i="2"/>
  <c r="DB30" i="2"/>
  <c r="DC30" i="2" s="1"/>
  <c r="DE30" i="2"/>
  <c r="DF30" i="2"/>
  <c r="DG30" i="2"/>
  <c r="DH30" i="2"/>
  <c r="DI30" i="2"/>
  <c r="DJ30" i="2"/>
  <c r="CZ31" i="2"/>
  <c r="DA31" i="2"/>
  <c r="DC31" i="2" s="1"/>
  <c r="DB31" i="2"/>
  <c r="DD31" i="2"/>
  <c r="DE31" i="2"/>
  <c r="DF31" i="2"/>
  <c r="DG31" i="2"/>
  <c r="DH31" i="2"/>
  <c r="DI31" i="2"/>
  <c r="DJ31" i="2"/>
  <c r="CZ32" i="2"/>
  <c r="DA32" i="2"/>
  <c r="DC32" i="2" s="1"/>
  <c r="DB32" i="2"/>
  <c r="DD32" i="2"/>
  <c r="DE32" i="2"/>
  <c r="DF32" i="2"/>
  <c r="DG32" i="2"/>
  <c r="DH32" i="2"/>
  <c r="DI32" i="2"/>
  <c r="DJ32" i="2"/>
  <c r="CZ33" i="2"/>
  <c r="DD33" i="2" s="1"/>
  <c r="DA33" i="2"/>
  <c r="DC33" i="2" s="1"/>
  <c r="DB33" i="2"/>
  <c r="DE33" i="2"/>
  <c r="DF33" i="2"/>
  <c r="DG33" i="2"/>
  <c r="DH33" i="2"/>
  <c r="DI33" i="2"/>
  <c r="DJ33" i="2"/>
  <c r="CZ34" i="2"/>
  <c r="DA34" i="2"/>
  <c r="DB34" i="2"/>
  <c r="DC34" i="2"/>
  <c r="DD34" i="2"/>
  <c r="DE34" i="2"/>
  <c r="DF34" i="2"/>
  <c r="DG34" i="2"/>
  <c r="DH34" i="2"/>
  <c r="DI34" i="2"/>
  <c r="DJ34" i="2"/>
  <c r="CZ35" i="2"/>
  <c r="DD35" i="2" s="1"/>
  <c r="DA35" i="2"/>
  <c r="DC35" i="2" s="1"/>
  <c r="DB35" i="2"/>
  <c r="DE35" i="2"/>
  <c r="DF35" i="2"/>
  <c r="DG35" i="2"/>
  <c r="DH35" i="2"/>
  <c r="DI35" i="2"/>
  <c r="DJ35" i="2"/>
  <c r="CZ36" i="2"/>
  <c r="DD36" i="2" s="1"/>
  <c r="DA36" i="2"/>
  <c r="DC36" i="2" s="1"/>
  <c r="DB36" i="2"/>
  <c r="DE36" i="2"/>
  <c r="DF36" i="2"/>
  <c r="DG36" i="2"/>
  <c r="DH36" i="2"/>
  <c r="DI36" i="2"/>
  <c r="DJ36" i="2"/>
  <c r="CZ37" i="2"/>
  <c r="DD37" i="2" s="1"/>
  <c r="DA37" i="2"/>
  <c r="DB37" i="2"/>
  <c r="DC37" i="2"/>
  <c r="DE37" i="2"/>
  <c r="DF37" i="2"/>
  <c r="DG37" i="2"/>
  <c r="DH37" i="2"/>
  <c r="DI37" i="2"/>
  <c r="DJ37" i="2"/>
  <c r="CZ38" i="2"/>
  <c r="DD38" i="2" s="1"/>
  <c r="DA38" i="2"/>
  <c r="DB38" i="2"/>
  <c r="DC38" i="2" s="1"/>
  <c r="DE38" i="2"/>
  <c r="DF38" i="2"/>
  <c r="DG38" i="2"/>
  <c r="DH38" i="2"/>
  <c r="DI38" i="2"/>
  <c r="DJ38" i="2"/>
  <c r="CZ39" i="2"/>
  <c r="DA39" i="2"/>
  <c r="DC39" i="2" s="1"/>
  <c r="DB39" i="2"/>
  <c r="DD39" i="2"/>
  <c r="DE39" i="2"/>
  <c r="DF39" i="2"/>
  <c r="DG39" i="2"/>
  <c r="DH39" i="2"/>
  <c r="DI39" i="2"/>
  <c r="DJ39" i="2"/>
  <c r="CZ40" i="2"/>
  <c r="DA40" i="2"/>
  <c r="DC40" i="2" s="1"/>
  <c r="DB40" i="2"/>
  <c r="DD40" i="2"/>
  <c r="DE40" i="2"/>
  <c r="DF40" i="2"/>
  <c r="DG40" i="2"/>
  <c r="DH40" i="2"/>
  <c r="DI40" i="2"/>
  <c r="DJ40" i="2"/>
  <c r="CZ41" i="2"/>
  <c r="DD41" i="2" s="1"/>
  <c r="DA41" i="2"/>
  <c r="DC41" i="2" s="1"/>
  <c r="DB41" i="2"/>
  <c r="DE41" i="2"/>
  <c r="DF41" i="2"/>
  <c r="DG41" i="2"/>
  <c r="DH41" i="2"/>
  <c r="DI41" i="2"/>
  <c r="DJ41" i="2"/>
  <c r="CZ42" i="2"/>
  <c r="DA42" i="2"/>
  <c r="DB42" i="2"/>
  <c r="DC42" i="2"/>
  <c r="DD42" i="2"/>
  <c r="DE42" i="2"/>
  <c r="DF42" i="2"/>
  <c r="DG42" i="2"/>
  <c r="DH42" i="2"/>
  <c r="DI42" i="2"/>
  <c r="DJ42" i="2"/>
  <c r="CZ43" i="2"/>
  <c r="DD43" i="2" s="1"/>
  <c r="DA43" i="2"/>
  <c r="DC43" i="2" s="1"/>
  <c r="DB43" i="2"/>
  <c r="DE43" i="2"/>
  <c r="DF43" i="2"/>
  <c r="DG43" i="2"/>
  <c r="DH43" i="2"/>
  <c r="DI43" i="2"/>
  <c r="DJ43" i="2"/>
  <c r="CZ44" i="2"/>
  <c r="DD44" i="2" s="1"/>
  <c r="DA44" i="2"/>
  <c r="DC44" i="2" s="1"/>
  <c r="DB44" i="2"/>
  <c r="DE44" i="2"/>
  <c r="DF44" i="2"/>
  <c r="DG44" i="2"/>
  <c r="DH44" i="2"/>
  <c r="DI44" i="2"/>
  <c r="DJ44" i="2"/>
  <c r="CZ45" i="2"/>
  <c r="DD45" i="2" s="1"/>
  <c r="DA45" i="2"/>
  <c r="DB45" i="2"/>
  <c r="DC45" i="2"/>
  <c r="DE45" i="2"/>
  <c r="DF45" i="2"/>
  <c r="DG45" i="2"/>
  <c r="DH45" i="2"/>
  <c r="DI45" i="2"/>
  <c r="DJ45" i="2"/>
  <c r="CZ46" i="2"/>
  <c r="DD46" i="2" s="1"/>
  <c r="DA46" i="2"/>
  <c r="DB46" i="2"/>
  <c r="DC46" i="2" s="1"/>
  <c r="DE46" i="2"/>
  <c r="DF46" i="2"/>
  <c r="DG46" i="2"/>
  <c r="DH46" i="2"/>
  <c r="DI46" i="2"/>
  <c r="DJ46" i="2"/>
  <c r="CZ47" i="2"/>
  <c r="DA47" i="2"/>
  <c r="DC47" i="2" s="1"/>
  <c r="DB47" i="2"/>
  <c r="DD47" i="2"/>
  <c r="DE47" i="2"/>
  <c r="DF47" i="2"/>
  <c r="DG47" i="2"/>
  <c r="DH47" i="2"/>
  <c r="DI47" i="2"/>
  <c r="DJ47" i="2"/>
  <c r="CZ48" i="2"/>
  <c r="DA48" i="2"/>
  <c r="DC48" i="2" s="1"/>
  <c r="DB48" i="2"/>
  <c r="DD48" i="2"/>
  <c r="DE48" i="2"/>
  <c r="DF48" i="2"/>
  <c r="DG48" i="2"/>
  <c r="DH48" i="2"/>
  <c r="DI48" i="2"/>
  <c r="DJ48" i="2"/>
  <c r="CZ49" i="2"/>
  <c r="DD49" i="2" s="1"/>
  <c r="DA49" i="2"/>
  <c r="DC49" i="2" s="1"/>
  <c r="DB49" i="2"/>
  <c r="DE49" i="2"/>
  <c r="DF49" i="2"/>
  <c r="DG49" i="2"/>
  <c r="DH49" i="2"/>
  <c r="DI49" i="2"/>
  <c r="DJ49" i="2"/>
  <c r="CZ50" i="2"/>
  <c r="DA50" i="2"/>
  <c r="DB50" i="2"/>
  <c r="DC50" i="2"/>
  <c r="DD50" i="2"/>
  <c r="DE50" i="2"/>
  <c r="DF50" i="2"/>
  <c r="DG50" i="2"/>
  <c r="DH50" i="2"/>
  <c r="DI50" i="2"/>
  <c r="DJ50" i="2"/>
  <c r="CZ51" i="2"/>
  <c r="DD51" i="2" s="1"/>
  <c r="DA51" i="2"/>
  <c r="DC51" i="2" s="1"/>
  <c r="DB51" i="2"/>
  <c r="DE51" i="2"/>
  <c r="DF51" i="2"/>
  <c r="DG51" i="2"/>
  <c r="DH51" i="2"/>
  <c r="DI51" i="2"/>
  <c r="DJ51" i="2"/>
  <c r="CZ52" i="2"/>
  <c r="DD52" i="2" s="1"/>
  <c r="DA52" i="2"/>
  <c r="DC52" i="2" s="1"/>
  <c r="DB52" i="2"/>
  <c r="DE52" i="2"/>
  <c r="DF52" i="2"/>
  <c r="DG52" i="2"/>
  <c r="DH52" i="2"/>
  <c r="DI52" i="2"/>
  <c r="DJ52" i="2"/>
  <c r="CZ53" i="2"/>
  <c r="DD53" i="2" s="1"/>
  <c r="DA53" i="2"/>
  <c r="DB53" i="2"/>
  <c r="DC53" i="2"/>
  <c r="DE53" i="2"/>
  <c r="DF53" i="2"/>
  <c r="DG53" i="2"/>
  <c r="DH53" i="2"/>
  <c r="DI53" i="2"/>
  <c r="DJ53" i="2"/>
  <c r="CZ54" i="2"/>
  <c r="DD54" i="2" s="1"/>
  <c r="DA54" i="2"/>
  <c r="DB54" i="2"/>
  <c r="DC54" i="2" s="1"/>
  <c r="DE54" i="2"/>
  <c r="DF54" i="2"/>
  <c r="DG54" i="2"/>
  <c r="DH54" i="2"/>
  <c r="DI54" i="2"/>
  <c r="DJ54" i="2"/>
  <c r="CZ55" i="2"/>
  <c r="DA55" i="2"/>
  <c r="DC55" i="2" s="1"/>
  <c r="DB55" i="2"/>
  <c r="DD55" i="2"/>
  <c r="DE55" i="2"/>
  <c r="DF55" i="2"/>
  <c r="DG55" i="2"/>
  <c r="DH55" i="2"/>
  <c r="DI55" i="2"/>
  <c r="DJ55" i="2"/>
  <c r="CZ56" i="2"/>
  <c r="DA56" i="2"/>
  <c r="DC56" i="2" s="1"/>
  <c r="DB56" i="2"/>
  <c r="DD56" i="2"/>
  <c r="DE56" i="2"/>
  <c r="DF56" i="2"/>
  <c r="DG56" i="2"/>
  <c r="DH56" i="2"/>
  <c r="DI56" i="2"/>
  <c r="DJ56" i="2"/>
  <c r="CZ57" i="2"/>
  <c r="DD57" i="2" s="1"/>
  <c r="DA57" i="2"/>
  <c r="DC57" i="2" s="1"/>
  <c r="DB57" i="2"/>
  <c r="DE57" i="2"/>
  <c r="DF57" i="2"/>
  <c r="DG57" i="2"/>
  <c r="DH57" i="2"/>
  <c r="DI57" i="2"/>
  <c r="DJ57" i="2"/>
  <c r="CZ58" i="2"/>
  <c r="DA58" i="2"/>
  <c r="DB58" i="2"/>
  <c r="DC58" i="2"/>
  <c r="DD58" i="2"/>
  <c r="DE58" i="2"/>
  <c r="DF58" i="2"/>
  <c r="DG58" i="2"/>
  <c r="DH58" i="2"/>
  <c r="DI58" i="2"/>
  <c r="DJ58" i="2"/>
  <c r="CZ59" i="2"/>
  <c r="DD59" i="2" s="1"/>
  <c r="DA59" i="2"/>
  <c r="DC59" i="2" s="1"/>
  <c r="DB59" i="2"/>
  <c r="DE59" i="2"/>
  <c r="DF59" i="2"/>
  <c r="DG59" i="2"/>
  <c r="DH59" i="2"/>
  <c r="DI59" i="2"/>
  <c r="DJ59" i="2"/>
  <c r="CZ60" i="2"/>
  <c r="DD60" i="2" s="1"/>
  <c r="DA60" i="2"/>
  <c r="DC60" i="2" s="1"/>
  <c r="DB60" i="2"/>
  <c r="DE60" i="2"/>
  <c r="DF60" i="2"/>
  <c r="DG60" i="2"/>
  <c r="DH60" i="2"/>
  <c r="DI60" i="2"/>
  <c r="DJ60" i="2"/>
  <c r="CZ61" i="2"/>
  <c r="DD61" i="2" s="1"/>
  <c r="DA61" i="2"/>
  <c r="DB61" i="2"/>
  <c r="DC61" i="2"/>
  <c r="DE61" i="2"/>
  <c r="DF61" i="2"/>
  <c r="DG61" i="2"/>
  <c r="DH61" i="2"/>
  <c r="DI61" i="2"/>
  <c r="DJ61" i="2"/>
  <c r="CZ62" i="2"/>
  <c r="DD62" i="2" s="1"/>
  <c r="DA62" i="2"/>
  <c r="DB62" i="2"/>
  <c r="DC62" i="2" s="1"/>
  <c r="DE62" i="2"/>
  <c r="DF62" i="2"/>
  <c r="DG62" i="2"/>
  <c r="DH62" i="2"/>
  <c r="DI62" i="2"/>
  <c r="DJ62" i="2"/>
  <c r="CZ63" i="2"/>
  <c r="DA63" i="2"/>
  <c r="DC63" i="2" s="1"/>
  <c r="DB63" i="2"/>
  <c r="DD63" i="2"/>
  <c r="DE63" i="2"/>
  <c r="DF63" i="2"/>
  <c r="DG63" i="2"/>
  <c r="DH63" i="2"/>
  <c r="DI63" i="2"/>
  <c r="DJ63" i="2"/>
  <c r="CZ64" i="2"/>
  <c r="DA64" i="2"/>
  <c r="DC64" i="2" s="1"/>
  <c r="DB64" i="2"/>
  <c r="DD64" i="2"/>
  <c r="DE64" i="2"/>
  <c r="DF64" i="2"/>
  <c r="DG64" i="2"/>
  <c r="DH64" i="2"/>
  <c r="DI64" i="2"/>
  <c r="DJ64" i="2"/>
  <c r="CZ65" i="2"/>
  <c r="DD65" i="2" s="1"/>
  <c r="DA65" i="2"/>
  <c r="DC65" i="2" s="1"/>
  <c r="DB65" i="2"/>
  <c r="DE65" i="2"/>
  <c r="DF65" i="2"/>
  <c r="DG65" i="2"/>
  <c r="DH65" i="2"/>
  <c r="DI65" i="2"/>
  <c r="DJ65" i="2"/>
  <c r="CZ66" i="2"/>
  <c r="DA66" i="2"/>
  <c r="DB66" i="2"/>
  <c r="DC66" i="2"/>
  <c r="DD66" i="2"/>
  <c r="DE66" i="2"/>
  <c r="DF66" i="2"/>
  <c r="DG66" i="2"/>
  <c r="DH66" i="2"/>
  <c r="DI66" i="2"/>
  <c r="DJ66" i="2"/>
  <c r="CZ67" i="2"/>
  <c r="DD67" i="2" s="1"/>
  <c r="DA67" i="2"/>
  <c r="DC67" i="2" s="1"/>
  <c r="DB67" i="2"/>
  <c r="DE67" i="2"/>
  <c r="DF67" i="2"/>
  <c r="DG67" i="2"/>
  <c r="DH67" i="2"/>
  <c r="DI67" i="2"/>
  <c r="DJ67" i="2"/>
  <c r="CZ68" i="2"/>
  <c r="DD68" i="2" s="1"/>
  <c r="DA68" i="2"/>
  <c r="DC68" i="2" s="1"/>
  <c r="DB68" i="2"/>
  <c r="DE68" i="2"/>
  <c r="DF68" i="2"/>
  <c r="DG68" i="2"/>
  <c r="DH68" i="2"/>
  <c r="DI68" i="2"/>
  <c r="DJ68" i="2"/>
  <c r="CZ69" i="2"/>
  <c r="DD69" i="2" s="1"/>
  <c r="DA69" i="2"/>
  <c r="DB69" i="2"/>
  <c r="DC69" i="2"/>
  <c r="DE69" i="2"/>
  <c r="DF69" i="2"/>
  <c r="DG69" i="2"/>
  <c r="DH69" i="2"/>
  <c r="DI69" i="2"/>
  <c r="DJ69" i="2"/>
  <c r="CZ70" i="2"/>
  <c r="DD70" i="2" s="1"/>
  <c r="DA70" i="2"/>
  <c r="DB70" i="2"/>
  <c r="DC70" i="2" s="1"/>
  <c r="DE70" i="2"/>
  <c r="DF70" i="2"/>
  <c r="DG70" i="2"/>
  <c r="DH70" i="2"/>
  <c r="DI70" i="2"/>
  <c r="DJ70" i="2"/>
  <c r="CZ71" i="2"/>
  <c r="DA71" i="2"/>
  <c r="DC71" i="2" s="1"/>
  <c r="DB71" i="2"/>
  <c r="DD71" i="2"/>
  <c r="DE71" i="2"/>
  <c r="DF71" i="2"/>
  <c r="DG71" i="2"/>
  <c r="DH71" i="2"/>
  <c r="DI71" i="2"/>
  <c r="DJ71" i="2"/>
  <c r="CZ72" i="2"/>
  <c r="DA72" i="2"/>
  <c r="DC72" i="2" s="1"/>
  <c r="DB72" i="2"/>
  <c r="DD72" i="2"/>
  <c r="DE72" i="2"/>
  <c r="DF72" i="2"/>
  <c r="DG72" i="2"/>
  <c r="DH72" i="2"/>
  <c r="DI72" i="2"/>
  <c r="DJ72" i="2"/>
  <c r="CZ73" i="2"/>
  <c r="DD73" i="2" s="1"/>
  <c r="DA73" i="2"/>
  <c r="DC73" i="2" s="1"/>
  <c r="DB73" i="2"/>
  <c r="DE73" i="2"/>
  <c r="DF73" i="2"/>
  <c r="DG73" i="2"/>
  <c r="DH73" i="2"/>
  <c r="DI73" i="2"/>
  <c r="DJ73" i="2"/>
  <c r="CZ74" i="2"/>
  <c r="DA74" i="2"/>
  <c r="DB74" i="2"/>
  <c r="DC74" i="2"/>
  <c r="DD74" i="2"/>
  <c r="DE74" i="2"/>
  <c r="DF74" i="2"/>
  <c r="DG74" i="2"/>
  <c r="DH74" i="2"/>
  <c r="DI74" i="2"/>
  <c r="DJ74" i="2"/>
  <c r="CZ75" i="2"/>
  <c r="DD75" i="2" s="1"/>
  <c r="DA75" i="2"/>
  <c r="DC75" i="2" s="1"/>
  <c r="DB75" i="2"/>
  <c r="DE75" i="2"/>
  <c r="DF75" i="2"/>
  <c r="DG75" i="2"/>
  <c r="DH75" i="2"/>
  <c r="DI75" i="2"/>
  <c r="DJ75" i="2"/>
  <c r="CZ76" i="2"/>
  <c r="DD76" i="2" s="1"/>
  <c r="DA76" i="2"/>
  <c r="DC76" i="2" s="1"/>
  <c r="DB76" i="2"/>
  <c r="DE76" i="2"/>
  <c r="DF76" i="2"/>
  <c r="DG76" i="2"/>
  <c r="DH76" i="2"/>
  <c r="DI76" i="2"/>
  <c r="DJ76" i="2"/>
  <c r="CZ77" i="2"/>
  <c r="DD77" i="2" s="1"/>
  <c r="DA77" i="2"/>
  <c r="DB77" i="2"/>
  <c r="DC77" i="2"/>
  <c r="DE77" i="2"/>
  <c r="DF77" i="2"/>
  <c r="DG77" i="2"/>
  <c r="DH77" i="2"/>
  <c r="DI77" i="2"/>
  <c r="DJ77" i="2"/>
  <c r="CZ78" i="2"/>
  <c r="DD78" i="2" s="1"/>
  <c r="DA78" i="2"/>
  <c r="DB78" i="2"/>
  <c r="DC78" i="2" s="1"/>
  <c r="DE78" i="2"/>
  <c r="DF78" i="2"/>
  <c r="DG78" i="2"/>
  <c r="DH78" i="2"/>
  <c r="DI78" i="2"/>
  <c r="DJ78" i="2"/>
  <c r="CZ79" i="2"/>
  <c r="DA79" i="2"/>
  <c r="DC79" i="2" s="1"/>
  <c r="DB79" i="2"/>
  <c r="DD79" i="2"/>
  <c r="DE79" i="2"/>
  <c r="DF79" i="2"/>
  <c r="DG79" i="2"/>
  <c r="DH79" i="2"/>
  <c r="DI79" i="2"/>
  <c r="DJ79" i="2"/>
  <c r="CZ80" i="2"/>
  <c r="DA80" i="2"/>
  <c r="DC80" i="2" s="1"/>
  <c r="DB80" i="2"/>
  <c r="DD80" i="2"/>
  <c r="DE80" i="2"/>
  <c r="DF80" i="2"/>
  <c r="DG80" i="2"/>
  <c r="DH80" i="2"/>
  <c r="DI80" i="2"/>
  <c r="DJ80" i="2"/>
  <c r="CZ81" i="2"/>
  <c r="DD81" i="2" s="1"/>
  <c r="DA81" i="2"/>
  <c r="DC81" i="2" s="1"/>
  <c r="DB81" i="2"/>
  <c r="DE81" i="2"/>
  <c r="DF81" i="2"/>
  <c r="DG81" i="2"/>
  <c r="DH81" i="2"/>
  <c r="DI81" i="2"/>
  <c r="DJ81" i="2"/>
  <c r="CZ82" i="2"/>
  <c r="DA82" i="2"/>
  <c r="DB82" i="2"/>
  <c r="DC82" i="2"/>
  <c r="DD82" i="2"/>
  <c r="DE82" i="2"/>
  <c r="DF82" i="2"/>
  <c r="DG82" i="2"/>
  <c r="DH82" i="2"/>
  <c r="DI82" i="2"/>
  <c r="DJ82" i="2"/>
  <c r="CZ83" i="2"/>
  <c r="DD83" i="2" s="1"/>
  <c r="DA83" i="2"/>
  <c r="DC83" i="2" s="1"/>
  <c r="DB83" i="2"/>
  <c r="DE83" i="2"/>
  <c r="DF83" i="2"/>
  <c r="DG83" i="2"/>
  <c r="DH83" i="2"/>
  <c r="DI83" i="2"/>
  <c r="DJ83" i="2"/>
  <c r="CZ84" i="2"/>
  <c r="DD84" i="2" s="1"/>
  <c r="DA84" i="2"/>
  <c r="DC84" i="2" s="1"/>
  <c r="DB84" i="2"/>
  <c r="DE84" i="2"/>
  <c r="DF84" i="2"/>
  <c r="DG84" i="2"/>
  <c r="DH84" i="2"/>
  <c r="DI84" i="2"/>
  <c r="DJ84" i="2"/>
  <c r="CZ85" i="2"/>
  <c r="DD85" i="2" s="1"/>
  <c r="DA85" i="2"/>
  <c r="DB85" i="2"/>
  <c r="DC85" i="2"/>
  <c r="DE85" i="2"/>
  <c r="DF85" i="2"/>
  <c r="DG85" i="2"/>
  <c r="DH85" i="2"/>
  <c r="DI85" i="2"/>
  <c r="DJ85" i="2"/>
  <c r="CZ86" i="2"/>
  <c r="DD86" i="2" s="1"/>
  <c r="DA86" i="2"/>
  <c r="DB86" i="2"/>
  <c r="DC86" i="2" s="1"/>
  <c r="DE86" i="2"/>
  <c r="DF86" i="2"/>
  <c r="DG86" i="2"/>
  <c r="DH86" i="2"/>
  <c r="DI86" i="2"/>
  <c r="DJ86" i="2"/>
  <c r="CZ87" i="2"/>
  <c r="DA87" i="2"/>
  <c r="DC87" i="2" s="1"/>
  <c r="DB87" i="2"/>
  <c r="DD87" i="2"/>
  <c r="DE87" i="2"/>
  <c r="DF87" i="2"/>
  <c r="DG87" i="2"/>
  <c r="DH87" i="2"/>
  <c r="DI87" i="2"/>
  <c r="DJ87" i="2"/>
  <c r="CZ88" i="2"/>
  <c r="DA88" i="2"/>
  <c r="DC88" i="2" s="1"/>
  <c r="DB88" i="2"/>
  <c r="DD88" i="2"/>
  <c r="DE88" i="2"/>
  <c r="DF88" i="2"/>
  <c r="DG88" i="2"/>
  <c r="DH88" i="2"/>
  <c r="DI88" i="2"/>
  <c r="DJ88" i="2"/>
  <c r="CZ89" i="2"/>
  <c r="DD89" i="2" s="1"/>
  <c r="DA89" i="2"/>
  <c r="DC89" i="2" s="1"/>
  <c r="DB89" i="2"/>
  <c r="DE89" i="2"/>
  <c r="DF89" i="2"/>
  <c r="DG89" i="2"/>
  <c r="DH89" i="2"/>
  <c r="DI89" i="2"/>
  <c r="DJ89" i="2"/>
  <c r="CZ90" i="2"/>
  <c r="DA90" i="2"/>
  <c r="DB90" i="2"/>
  <c r="DC90" i="2"/>
  <c r="DD90" i="2"/>
  <c r="DE90" i="2"/>
  <c r="DF90" i="2"/>
  <c r="DG90" i="2"/>
  <c r="DH90" i="2"/>
  <c r="DI90" i="2"/>
  <c r="DJ90" i="2"/>
  <c r="CZ91" i="2"/>
  <c r="DD91" i="2" s="1"/>
  <c r="DA91" i="2"/>
  <c r="DC91" i="2" s="1"/>
  <c r="DB91" i="2"/>
  <c r="DE91" i="2"/>
  <c r="DF91" i="2"/>
  <c r="DG91" i="2"/>
  <c r="DH91" i="2"/>
  <c r="DI91" i="2"/>
  <c r="DJ91" i="2"/>
  <c r="CZ92" i="2"/>
  <c r="DD92" i="2" s="1"/>
  <c r="DA92" i="2"/>
  <c r="DC92" i="2" s="1"/>
  <c r="DB92" i="2"/>
  <c r="DE92" i="2"/>
  <c r="DF92" i="2"/>
  <c r="DG92" i="2"/>
  <c r="DH92" i="2"/>
  <c r="DI92" i="2"/>
  <c r="DJ92" i="2"/>
  <c r="CZ93" i="2"/>
  <c r="DD93" i="2" s="1"/>
  <c r="DA93" i="2"/>
  <c r="DB93" i="2"/>
  <c r="DC93" i="2"/>
  <c r="DE93" i="2"/>
  <c r="DF93" i="2"/>
  <c r="DG93" i="2"/>
  <c r="DH93" i="2"/>
  <c r="DI93" i="2"/>
  <c r="DJ93" i="2"/>
  <c r="CZ94" i="2"/>
  <c r="DD94" i="2" s="1"/>
  <c r="DA94" i="2"/>
  <c r="DB94" i="2"/>
  <c r="DC94" i="2" s="1"/>
  <c r="DE94" i="2"/>
  <c r="DF94" i="2"/>
  <c r="DG94" i="2"/>
  <c r="DH94" i="2"/>
  <c r="DI94" i="2"/>
  <c r="DJ94" i="2"/>
  <c r="CZ95" i="2"/>
  <c r="DA95" i="2"/>
  <c r="DC95" i="2" s="1"/>
  <c r="DB95" i="2"/>
  <c r="DD95" i="2"/>
  <c r="DE95" i="2"/>
  <c r="DF95" i="2"/>
  <c r="DG95" i="2"/>
  <c r="DH95" i="2"/>
  <c r="DI95" i="2"/>
  <c r="DJ95" i="2"/>
  <c r="CZ96" i="2"/>
  <c r="DA96" i="2"/>
  <c r="DC96" i="2" s="1"/>
  <c r="DB96" i="2"/>
  <c r="DD96" i="2"/>
  <c r="DE96" i="2"/>
  <c r="DF96" i="2"/>
  <c r="DG96" i="2"/>
  <c r="DH96" i="2"/>
  <c r="DI96" i="2"/>
  <c r="DJ96" i="2"/>
  <c r="CZ97" i="2"/>
  <c r="DD97" i="2" s="1"/>
  <c r="DA97" i="2"/>
  <c r="DC97" i="2" s="1"/>
  <c r="DB97" i="2"/>
  <c r="DE97" i="2"/>
  <c r="DF97" i="2"/>
  <c r="DG97" i="2"/>
  <c r="DH97" i="2"/>
  <c r="DI97" i="2"/>
  <c r="DJ97" i="2"/>
  <c r="CZ98" i="2"/>
  <c r="DA98" i="2"/>
  <c r="DB98" i="2"/>
  <c r="DC98" i="2"/>
  <c r="DD98" i="2"/>
  <c r="DE98" i="2"/>
  <c r="DF98" i="2"/>
  <c r="DG98" i="2"/>
  <c r="DH98" i="2"/>
  <c r="DI98" i="2"/>
  <c r="DJ98" i="2"/>
  <c r="CZ99" i="2"/>
  <c r="DD99" i="2" s="1"/>
  <c r="DA99" i="2"/>
  <c r="DC99" i="2" s="1"/>
  <c r="DB99" i="2"/>
  <c r="DE99" i="2"/>
  <c r="DF99" i="2"/>
  <c r="DG99" i="2"/>
  <c r="DH99" i="2"/>
  <c r="DI99" i="2"/>
  <c r="DJ99" i="2"/>
  <c r="CZ100" i="2"/>
  <c r="DD100" i="2" s="1"/>
  <c r="DA100" i="2"/>
  <c r="DC100" i="2" s="1"/>
  <c r="DB100" i="2"/>
  <c r="DE100" i="2"/>
  <c r="DF100" i="2"/>
  <c r="DG100" i="2"/>
  <c r="DH100" i="2"/>
  <c r="DI100" i="2"/>
  <c r="DJ100" i="2"/>
  <c r="CZ101" i="2"/>
  <c r="DD101" i="2" s="1"/>
  <c r="DA101" i="2"/>
  <c r="DB101" i="2"/>
  <c r="DC101" i="2"/>
  <c r="DE101" i="2"/>
  <c r="DF101" i="2"/>
  <c r="DG101" i="2"/>
  <c r="DH101" i="2"/>
  <c r="DI101" i="2"/>
  <c r="DJ101" i="2"/>
  <c r="DJ3" i="2"/>
  <c r="DI3" i="2"/>
  <c r="DH3" i="2"/>
  <c r="DG3" i="2"/>
  <c r="DF3" i="2"/>
  <c r="DE3" i="2"/>
  <c r="DD3" i="2"/>
  <c r="DC3" i="2"/>
  <c r="DB3" i="2"/>
  <c r="CM4" i="2"/>
  <c r="CN4" i="2"/>
  <c r="CO4" i="2"/>
  <c r="CP4" i="2"/>
  <c r="CQ4" i="2"/>
  <c r="CR4" i="2"/>
  <c r="CS4" i="2"/>
  <c r="CT4" i="2"/>
  <c r="CU4" i="2"/>
  <c r="CV4" i="2"/>
  <c r="CW4" i="2"/>
  <c r="CX4" i="2"/>
  <c r="CM5" i="2"/>
  <c r="CN5" i="2"/>
  <c r="CO5" i="2"/>
  <c r="CP5" i="2"/>
  <c r="CQ5" i="2"/>
  <c r="CR5" i="2"/>
  <c r="CS5" i="2"/>
  <c r="CT5" i="2"/>
  <c r="CU5" i="2"/>
  <c r="CZ5" i="2" s="1"/>
  <c r="DD5" i="2" s="1"/>
  <c r="CV5" i="2"/>
  <c r="CW5" i="2"/>
  <c r="CX5" i="2"/>
  <c r="CM6" i="2"/>
  <c r="CN6" i="2"/>
  <c r="CO6" i="2"/>
  <c r="CP6" i="2"/>
  <c r="CQ6" i="2"/>
  <c r="CR6" i="2"/>
  <c r="CS6" i="2"/>
  <c r="CT6" i="2"/>
  <c r="CU6" i="2"/>
  <c r="CV6" i="2"/>
  <c r="CW6" i="2"/>
  <c r="CX6" i="2"/>
  <c r="CM7" i="2"/>
  <c r="CN7" i="2"/>
  <c r="CO7" i="2"/>
  <c r="CP7" i="2"/>
  <c r="CQ7" i="2"/>
  <c r="CR7" i="2"/>
  <c r="CS7" i="2"/>
  <c r="CT7" i="2"/>
  <c r="CU7" i="2"/>
  <c r="CV7" i="2"/>
  <c r="CW7" i="2"/>
  <c r="CX7" i="2"/>
  <c r="CM8" i="2"/>
  <c r="CN8" i="2"/>
  <c r="CO8" i="2"/>
  <c r="CP8" i="2"/>
  <c r="CQ8" i="2"/>
  <c r="CR8" i="2"/>
  <c r="CS8" i="2"/>
  <c r="CT8" i="2"/>
  <c r="CU8" i="2"/>
  <c r="CV8" i="2"/>
  <c r="CW8" i="2"/>
  <c r="CX8" i="2"/>
  <c r="CM9" i="2"/>
  <c r="CN9" i="2"/>
  <c r="CO9" i="2"/>
  <c r="CP9" i="2"/>
  <c r="CQ9" i="2"/>
  <c r="CR9" i="2"/>
  <c r="CS9" i="2"/>
  <c r="CT9" i="2"/>
  <c r="CU9" i="2"/>
  <c r="CV9" i="2"/>
  <c r="CW9" i="2"/>
  <c r="CX9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X3" i="2"/>
  <c r="CW3" i="2"/>
  <c r="CV3" i="2"/>
  <c r="CU3" i="2"/>
  <c r="CT3" i="2"/>
  <c r="CS3" i="2"/>
  <c r="CR3" i="2"/>
  <c r="CQ3" i="2"/>
  <c r="CP3" i="2"/>
  <c r="CO3" i="2"/>
  <c r="CN3" i="2"/>
  <c r="CM3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L3" i="2"/>
  <c r="CK3" i="2"/>
  <c r="CJ3" i="2"/>
  <c r="CI3" i="2"/>
  <c r="CH3" i="2"/>
  <c r="CG3" i="2"/>
  <c r="CF3" i="2"/>
  <c r="CE3" i="2"/>
  <c r="CD3" i="2"/>
  <c r="CC3" i="2"/>
  <c r="CB3" i="2"/>
  <c r="CA3" i="2"/>
  <c r="BZ3" i="2"/>
  <c r="BY3" i="2"/>
  <c r="BO4" i="2"/>
  <c r="BP4" i="2"/>
  <c r="BQ4" i="2"/>
  <c r="BR4" i="2"/>
  <c r="BS4" i="2"/>
  <c r="BT4" i="2"/>
  <c r="BU4" i="2"/>
  <c r="BV4" i="2"/>
  <c r="BW4" i="2"/>
  <c r="BX4" i="2"/>
  <c r="BO5" i="2"/>
  <c r="BP5" i="2"/>
  <c r="BQ5" i="2"/>
  <c r="BR5" i="2"/>
  <c r="BS5" i="2"/>
  <c r="BT5" i="2"/>
  <c r="BU5" i="2"/>
  <c r="BV5" i="2"/>
  <c r="BW5" i="2"/>
  <c r="BX5" i="2"/>
  <c r="BO6" i="2"/>
  <c r="BP6" i="2"/>
  <c r="BQ6" i="2"/>
  <c r="BR6" i="2"/>
  <c r="BS6" i="2"/>
  <c r="BT6" i="2"/>
  <c r="BU6" i="2"/>
  <c r="BV6" i="2"/>
  <c r="BW6" i="2"/>
  <c r="BX6" i="2"/>
  <c r="BO7" i="2"/>
  <c r="BP7" i="2"/>
  <c r="BQ7" i="2"/>
  <c r="BR7" i="2"/>
  <c r="BS7" i="2"/>
  <c r="BT7" i="2"/>
  <c r="BU7" i="2"/>
  <c r="BV7" i="2"/>
  <c r="BW7" i="2"/>
  <c r="BX7" i="2"/>
  <c r="BO8" i="2"/>
  <c r="BP8" i="2"/>
  <c r="BQ8" i="2"/>
  <c r="BR8" i="2"/>
  <c r="BS8" i="2"/>
  <c r="BT8" i="2"/>
  <c r="BU8" i="2"/>
  <c r="BV8" i="2"/>
  <c r="BW8" i="2"/>
  <c r="BX8" i="2"/>
  <c r="BO9" i="2"/>
  <c r="BP9" i="2"/>
  <c r="BQ9" i="2"/>
  <c r="BR9" i="2"/>
  <c r="BS9" i="2"/>
  <c r="BT9" i="2"/>
  <c r="BU9" i="2"/>
  <c r="BV9" i="2"/>
  <c r="BW9" i="2"/>
  <c r="BX9" i="2"/>
  <c r="BO10" i="2"/>
  <c r="BP10" i="2"/>
  <c r="BQ10" i="2"/>
  <c r="BR10" i="2"/>
  <c r="BS10" i="2"/>
  <c r="BT10" i="2"/>
  <c r="BU10" i="2"/>
  <c r="BV10" i="2"/>
  <c r="BW10" i="2"/>
  <c r="BX10" i="2"/>
  <c r="BO11" i="2"/>
  <c r="BP11" i="2"/>
  <c r="BQ11" i="2"/>
  <c r="BR11" i="2"/>
  <c r="BS11" i="2"/>
  <c r="BT11" i="2"/>
  <c r="BU11" i="2"/>
  <c r="BV11" i="2"/>
  <c r="BW11" i="2"/>
  <c r="BX11" i="2"/>
  <c r="BO12" i="2"/>
  <c r="BP12" i="2"/>
  <c r="BQ12" i="2"/>
  <c r="BR12" i="2"/>
  <c r="BS12" i="2"/>
  <c r="BT12" i="2"/>
  <c r="BU12" i="2"/>
  <c r="BV12" i="2"/>
  <c r="BW12" i="2"/>
  <c r="BX12" i="2"/>
  <c r="BO13" i="2"/>
  <c r="BP13" i="2"/>
  <c r="BQ13" i="2"/>
  <c r="BR13" i="2"/>
  <c r="BS13" i="2"/>
  <c r="BT13" i="2"/>
  <c r="BU13" i="2"/>
  <c r="BV13" i="2"/>
  <c r="BW13" i="2"/>
  <c r="BX13" i="2"/>
  <c r="BO14" i="2"/>
  <c r="BP14" i="2"/>
  <c r="BQ14" i="2"/>
  <c r="BR14" i="2"/>
  <c r="BS14" i="2"/>
  <c r="BT14" i="2"/>
  <c r="BU14" i="2"/>
  <c r="BV14" i="2"/>
  <c r="BW14" i="2"/>
  <c r="BX14" i="2"/>
  <c r="BO15" i="2"/>
  <c r="BP15" i="2"/>
  <c r="BQ15" i="2"/>
  <c r="BR15" i="2"/>
  <c r="BS15" i="2"/>
  <c r="BT15" i="2"/>
  <c r="BU15" i="2"/>
  <c r="BV15" i="2"/>
  <c r="BW15" i="2"/>
  <c r="BX15" i="2"/>
  <c r="BO16" i="2"/>
  <c r="BP16" i="2"/>
  <c r="BQ16" i="2"/>
  <c r="BR16" i="2"/>
  <c r="BS16" i="2"/>
  <c r="BT16" i="2"/>
  <c r="BU16" i="2"/>
  <c r="BV16" i="2"/>
  <c r="BW16" i="2"/>
  <c r="BX16" i="2"/>
  <c r="BO17" i="2"/>
  <c r="BP17" i="2"/>
  <c r="BQ17" i="2"/>
  <c r="BR17" i="2"/>
  <c r="BS17" i="2"/>
  <c r="BT17" i="2"/>
  <c r="BU17" i="2"/>
  <c r="BV17" i="2"/>
  <c r="BW17" i="2"/>
  <c r="BX17" i="2"/>
  <c r="BO18" i="2"/>
  <c r="BP18" i="2"/>
  <c r="BQ18" i="2"/>
  <c r="BR18" i="2"/>
  <c r="BS18" i="2"/>
  <c r="BT18" i="2"/>
  <c r="BU18" i="2"/>
  <c r="BV18" i="2"/>
  <c r="BW18" i="2"/>
  <c r="BX18" i="2"/>
  <c r="BO19" i="2"/>
  <c r="BP19" i="2"/>
  <c r="BQ19" i="2"/>
  <c r="BR19" i="2"/>
  <c r="BS19" i="2"/>
  <c r="BT19" i="2"/>
  <c r="BU19" i="2"/>
  <c r="BV19" i="2"/>
  <c r="BW19" i="2"/>
  <c r="BX19" i="2"/>
  <c r="BO20" i="2"/>
  <c r="BP20" i="2"/>
  <c r="BQ20" i="2"/>
  <c r="BR20" i="2"/>
  <c r="BS20" i="2"/>
  <c r="BT20" i="2"/>
  <c r="BU20" i="2"/>
  <c r="BV20" i="2"/>
  <c r="BW20" i="2"/>
  <c r="BX20" i="2"/>
  <c r="BO21" i="2"/>
  <c r="BP21" i="2"/>
  <c r="BQ21" i="2"/>
  <c r="BR21" i="2"/>
  <c r="BS21" i="2"/>
  <c r="BT21" i="2"/>
  <c r="BU21" i="2"/>
  <c r="BV21" i="2"/>
  <c r="BW21" i="2"/>
  <c r="BX21" i="2"/>
  <c r="BO22" i="2"/>
  <c r="BP22" i="2"/>
  <c r="BQ22" i="2"/>
  <c r="BR22" i="2"/>
  <c r="BS22" i="2"/>
  <c r="BT22" i="2"/>
  <c r="BU22" i="2"/>
  <c r="BV22" i="2"/>
  <c r="BW22" i="2"/>
  <c r="BX22" i="2"/>
  <c r="BO23" i="2"/>
  <c r="BP23" i="2"/>
  <c r="BQ23" i="2"/>
  <c r="BR23" i="2"/>
  <c r="BS23" i="2"/>
  <c r="BT23" i="2"/>
  <c r="BU23" i="2"/>
  <c r="BV23" i="2"/>
  <c r="BW23" i="2"/>
  <c r="BX23" i="2"/>
  <c r="BO24" i="2"/>
  <c r="BP24" i="2"/>
  <c r="BQ24" i="2"/>
  <c r="BR24" i="2"/>
  <c r="BS24" i="2"/>
  <c r="BT24" i="2"/>
  <c r="BU24" i="2"/>
  <c r="BV24" i="2"/>
  <c r="BW24" i="2"/>
  <c r="BX24" i="2"/>
  <c r="BO25" i="2"/>
  <c r="BP25" i="2"/>
  <c r="BQ25" i="2"/>
  <c r="BR25" i="2"/>
  <c r="BS25" i="2"/>
  <c r="BT25" i="2"/>
  <c r="BU25" i="2"/>
  <c r="BV25" i="2"/>
  <c r="BW25" i="2"/>
  <c r="BX25" i="2"/>
  <c r="BO26" i="2"/>
  <c r="BP26" i="2"/>
  <c r="BQ26" i="2"/>
  <c r="BR26" i="2"/>
  <c r="BS26" i="2"/>
  <c r="BT26" i="2"/>
  <c r="BU26" i="2"/>
  <c r="BV26" i="2"/>
  <c r="BW26" i="2"/>
  <c r="BX26" i="2"/>
  <c r="BO27" i="2"/>
  <c r="BP27" i="2"/>
  <c r="BQ27" i="2"/>
  <c r="BR27" i="2"/>
  <c r="BS27" i="2"/>
  <c r="BT27" i="2"/>
  <c r="BU27" i="2"/>
  <c r="BV27" i="2"/>
  <c r="BW27" i="2"/>
  <c r="BX27" i="2"/>
  <c r="BO28" i="2"/>
  <c r="BP28" i="2"/>
  <c r="BQ28" i="2"/>
  <c r="BR28" i="2"/>
  <c r="BS28" i="2"/>
  <c r="BT28" i="2"/>
  <c r="BU28" i="2"/>
  <c r="BV28" i="2"/>
  <c r="BW28" i="2"/>
  <c r="BX28" i="2"/>
  <c r="BO29" i="2"/>
  <c r="BP29" i="2"/>
  <c r="BQ29" i="2"/>
  <c r="BR29" i="2"/>
  <c r="BS29" i="2"/>
  <c r="BT29" i="2"/>
  <c r="BU29" i="2"/>
  <c r="BV29" i="2"/>
  <c r="BW29" i="2"/>
  <c r="BX29" i="2"/>
  <c r="BO30" i="2"/>
  <c r="BP30" i="2"/>
  <c r="BQ30" i="2"/>
  <c r="BR30" i="2"/>
  <c r="BS30" i="2"/>
  <c r="BT30" i="2"/>
  <c r="BU30" i="2"/>
  <c r="BV30" i="2"/>
  <c r="BW30" i="2"/>
  <c r="BX30" i="2"/>
  <c r="BO31" i="2"/>
  <c r="BP31" i="2"/>
  <c r="BQ31" i="2"/>
  <c r="BR31" i="2"/>
  <c r="BS31" i="2"/>
  <c r="BT31" i="2"/>
  <c r="BU31" i="2"/>
  <c r="BV31" i="2"/>
  <c r="BW31" i="2"/>
  <c r="BX31" i="2"/>
  <c r="BO32" i="2"/>
  <c r="BP32" i="2"/>
  <c r="BQ32" i="2"/>
  <c r="BR32" i="2"/>
  <c r="BS32" i="2"/>
  <c r="BT32" i="2"/>
  <c r="BU32" i="2"/>
  <c r="BV32" i="2"/>
  <c r="BW32" i="2"/>
  <c r="BX32" i="2"/>
  <c r="BO33" i="2"/>
  <c r="BP33" i="2"/>
  <c r="BQ33" i="2"/>
  <c r="BR33" i="2"/>
  <c r="BS33" i="2"/>
  <c r="BT33" i="2"/>
  <c r="BU33" i="2"/>
  <c r="BV33" i="2"/>
  <c r="BW33" i="2"/>
  <c r="BX33" i="2"/>
  <c r="BO34" i="2"/>
  <c r="BP34" i="2"/>
  <c r="BQ34" i="2"/>
  <c r="BR34" i="2"/>
  <c r="BS34" i="2"/>
  <c r="BT34" i="2"/>
  <c r="BU34" i="2"/>
  <c r="BV34" i="2"/>
  <c r="BW34" i="2"/>
  <c r="BX34" i="2"/>
  <c r="BO35" i="2"/>
  <c r="BP35" i="2"/>
  <c r="BQ35" i="2"/>
  <c r="BR35" i="2"/>
  <c r="BS35" i="2"/>
  <c r="BT35" i="2"/>
  <c r="BU35" i="2"/>
  <c r="BV35" i="2"/>
  <c r="BW35" i="2"/>
  <c r="BX35" i="2"/>
  <c r="BO36" i="2"/>
  <c r="BP36" i="2"/>
  <c r="BQ36" i="2"/>
  <c r="BR36" i="2"/>
  <c r="BS36" i="2"/>
  <c r="BT36" i="2"/>
  <c r="BU36" i="2"/>
  <c r="BV36" i="2"/>
  <c r="BW36" i="2"/>
  <c r="BX36" i="2"/>
  <c r="BO37" i="2"/>
  <c r="BP37" i="2"/>
  <c r="BQ37" i="2"/>
  <c r="BR37" i="2"/>
  <c r="BS37" i="2"/>
  <c r="BT37" i="2"/>
  <c r="BU37" i="2"/>
  <c r="BV37" i="2"/>
  <c r="BW37" i="2"/>
  <c r="BX37" i="2"/>
  <c r="BO38" i="2"/>
  <c r="BP38" i="2"/>
  <c r="BQ38" i="2"/>
  <c r="BR38" i="2"/>
  <c r="BS38" i="2"/>
  <c r="BT38" i="2"/>
  <c r="BU38" i="2"/>
  <c r="BV38" i="2"/>
  <c r="BW38" i="2"/>
  <c r="BX38" i="2"/>
  <c r="BO39" i="2"/>
  <c r="BP39" i="2"/>
  <c r="BQ39" i="2"/>
  <c r="BR39" i="2"/>
  <c r="BS39" i="2"/>
  <c r="BT39" i="2"/>
  <c r="BU39" i="2"/>
  <c r="BV39" i="2"/>
  <c r="BW39" i="2"/>
  <c r="BX39" i="2"/>
  <c r="BO40" i="2"/>
  <c r="BP40" i="2"/>
  <c r="BQ40" i="2"/>
  <c r="BR40" i="2"/>
  <c r="BS40" i="2"/>
  <c r="BT40" i="2"/>
  <c r="BU40" i="2"/>
  <c r="BV40" i="2"/>
  <c r="BW40" i="2"/>
  <c r="BX40" i="2"/>
  <c r="BO41" i="2"/>
  <c r="BP41" i="2"/>
  <c r="BQ41" i="2"/>
  <c r="BR41" i="2"/>
  <c r="BS41" i="2"/>
  <c r="BT41" i="2"/>
  <c r="BU41" i="2"/>
  <c r="BV41" i="2"/>
  <c r="BW41" i="2"/>
  <c r="BX41" i="2"/>
  <c r="BO42" i="2"/>
  <c r="BP42" i="2"/>
  <c r="BQ42" i="2"/>
  <c r="BR42" i="2"/>
  <c r="BS42" i="2"/>
  <c r="BT42" i="2"/>
  <c r="BU42" i="2"/>
  <c r="BV42" i="2"/>
  <c r="BW42" i="2"/>
  <c r="BX42" i="2"/>
  <c r="BO43" i="2"/>
  <c r="BP43" i="2"/>
  <c r="BQ43" i="2"/>
  <c r="BR43" i="2"/>
  <c r="BS43" i="2"/>
  <c r="BT43" i="2"/>
  <c r="BU43" i="2"/>
  <c r="BV43" i="2"/>
  <c r="BW43" i="2"/>
  <c r="BX43" i="2"/>
  <c r="BO44" i="2"/>
  <c r="BP44" i="2"/>
  <c r="BQ44" i="2"/>
  <c r="BR44" i="2"/>
  <c r="BS44" i="2"/>
  <c r="BT44" i="2"/>
  <c r="BU44" i="2"/>
  <c r="BV44" i="2"/>
  <c r="BW44" i="2"/>
  <c r="BX44" i="2"/>
  <c r="BO45" i="2"/>
  <c r="BP45" i="2"/>
  <c r="BQ45" i="2"/>
  <c r="BR45" i="2"/>
  <c r="BS45" i="2"/>
  <c r="BT45" i="2"/>
  <c r="BU45" i="2"/>
  <c r="BV45" i="2"/>
  <c r="BW45" i="2"/>
  <c r="BX45" i="2"/>
  <c r="BO46" i="2"/>
  <c r="BP46" i="2"/>
  <c r="BQ46" i="2"/>
  <c r="BR46" i="2"/>
  <c r="BS46" i="2"/>
  <c r="BT46" i="2"/>
  <c r="BU46" i="2"/>
  <c r="BV46" i="2"/>
  <c r="BW46" i="2"/>
  <c r="BX46" i="2"/>
  <c r="BO47" i="2"/>
  <c r="BP47" i="2"/>
  <c r="BQ47" i="2"/>
  <c r="BR47" i="2"/>
  <c r="BS47" i="2"/>
  <c r="BT47" i="2"/>
  <c r="BU47" i="2"/>
  <c r="BV47" i="2"/>
  <c r="BW47" i="2"/>
  <c r="BX47" i="2"/>
  <c r="BO48" i="2"/>
  <c r="BP48" i="2"/>
  <c r="BQ48" i="2"/>
  <c r="BR48" i="2"/>
  <c r="BS48" i="2"/>
  <c r="BT48" i="2"/>
  <c r="BU48" i="2"/>
  <c r="BV48" i="2"/>
  <c r="BW48" i="2"/>
  <c r="BX48" i="2"/>
  <c r="BO49" i="2"/>
  <c r="BP49" i="2"/>
  <c r="BQ49" i="2"/>
  <c r="BR49" i="2"/>
  <c r="BS49" i="2"/>
  <c r="BT49" i="2"/>
  <c r="BU49" i="2"/>
  <c r="BV49" i="2"/>
  <c r="BW49" i="2"/>
  <c r="BX49" i="2"/>
  <c r="BO50" i="2"/>
  <c r="BP50" i="2"/>
  <c r="BQ50" i="2"/>
  <c r="BR50" i="2"/>
  <c r="BS50" i="2"/>
  <c r="BT50" i="2"/>
  <c r="BU50" i="2"/>
  <c r="BV50" i="2"/>
  <c r="BW50" i="2"/>
  <c r="BX50" i="2"/>
  <c r="BO51" i="2"/>
  <c r="BP51" i="2"/>
  <c r="BQ51" i="2"/>
  <c r="BR51" i="2"/>
  <c r="BS51" i="2"/>
  <c r="BT51" i="2"/>
  <c r="BU51" i="2"/>
  <c r="BV51" i="2"/>
  <c r="BW51" i="2"/>
  <c r="BX51" i="2"/>
  <c r="BO52" i="2"/>
  <c r="BP52" i="2"/>
  <c r="BQ52" i="2"/>
  <c r="BR52" i="2"/>
  <c r="BS52" i="2"/>
  <c r="BT52" i="2"/>
  <c r="BU52" i="2"/>
  <c r="BV52" i="2"/>
  <c r="BW52" i="2"/>
  <c r="BX52" i="2"/>
  <c r="BO53" i="2"/>
  <c r="BP53" i="2"/>
  <c r="BQ53" i="2"/>
  <c r="BR53" i="2"/>
  <c r="BS53" i="2"/>
  <c r="BT53" i="2"/>
  <c r="BU53" i="2"/>
  <c r="BV53" i="2"/>
  <c r="BW53" i="2"/>
  <c r="BX53" i="2"/>
  <c r="BO54" i="2"/>
  <c r="BP54" i="2"/>
  <c r="BQ54" i="2"/>
  <c r="BR54" i="2"/>
  <c r="BS54" i="2"/>
  <c r="BT54" i="2"/>
  <c r="BU54" i="2"/>
  <c r="BV54" i="2"/>
  <c r="BW54" i="2"/>
  <c r="BX54" i="2"/>
  <c r="BO55" i="2"/>
  <c r="BP55" i="2"/>
  <c r="BQ55" i="2"/>
  <c r="BR55" i="2"/>
  <c r="BS55" i="2"/>
  <c r="BT55" i="2"/>
  <c r="BU55" i="2"/>
  <c r="BV55" i="2"/>
  <c r="BW55" i="2"/>
  <c r="BX55" i="2"/>
  <c r="BO56" i="2"/>
  <c r="BP56" i="2"/>
  <c r="BQ56" i="2"/>
  <c r="BR56" i="2"/>
  <c r="BS56" i="2"/>
  <c r="BT56" i="2"/>
  <c r="BU56" i="2"/>
  <c r="BV56" i="2"/>
  <c r="BW56" i="2"/>
  <c r="BX56" i="2"/>
  <c r="BO57" i="2"/>
  <c r="BP57" i="2"/>
  <c r="BQ57" i="2"/>
  <c r="BR57" i="2"/>
  <c r="BS57" i="2"/>
  <c r="BT57" i="2"/>
  <c r="BU57" i="2"/>
  <c r="BV57" i="2"/>
  <c r="BW57" i="2"/>
  <c r="BX57" i="2"/>
  <c r="BO58" i="2"/>
  <c r="BP58" i="2"/>
  <c r="BQ58" i="2"/>
  <c r="BR58" i="2"/>
  <c r="BS58" i="2"/>
  <c r="BT58" i="2"/>
  <c r="BU58" i="2"/>
  <c r="BV58" i="2"/>
  <c r="BW58" i="2"/>
  <c r="BX58" i="2"/>
  <c r="BO59" i="2"/>
  <c r="BP59" i="2"/>
  <c r="BQ59" i="2"/>
  <c r="BR59" i="2"/>
  <c r="BS59" i="2"/>
  <c r="BT59" i="2"/>
  <c r="BU59" i="2"/>
  <c r="BV59" i="2"/>
  <c r="BW59" i="2"/>
  <c r="BX59" i="2"/>
  <c r="BO60" i="2"/>
  <c r="BP60" i="2"/>
  <c r="BQ60" i="2"/>
  <c r="BR60" i="2"/>
  <c r="BS60" i="2"/>
  <c r="BT60" i="2"/>
  <c r="BU60" i="2"/>
  <c r="BV60" i="2"/>
  <c r="BW60" i="2"/>
  <c r="BX60" i="2"/>
  <c r="BO61" i="2"/>
  <c r="BP61" i="2"/>
  <c r="BQ61" i="2"/>
  <c r="BR61" i="2"/>
  <c r="BS61" i="2"/>
  <c r="BT61" i="2"/>
  <c r="BU61" i="2"/>
  <c r="BV61" i="2"/>
  <c r="BW61" i="2"/>
  <c r="BX61" i="2"/>
  <c r="BO62" i="2"/>
  <c r="BP62" i="2"/>
  <c r="BQ62" i="2"/>
  <c r="BR62" i="2"/>
  <c r="BS62" i="2"/>
  <c r="BT62" i="2"/>
  <c r="BU62" i="2"/>
  <c r="BV62" i="2"/>
  <c r="BW62" i="2"/>
  <c r="BX62" i="2"/>
  <c r="BO63" i="2"/>
  <c r="BP63" i="2"/>
  <c r="BQ63" i="2"/>
  <c r="BR63" i="2"/>
  <c r="BS63" i="2"/>
  <c r="BT63" i="2"/>
  <c r="BU63" i="2"/>
  <c r="BV63" i="2"/>
  <c r="BW63" i="2"/>
  <c r="BX63" i="2"/>
  <c r="BO64" i="2"/>
  <c r="BP64" i="2"/>
  <c r="BQ64" i="2"/>
  <c r="BR64" i="2"/>
  <c r="BS64" i="2"/>
  <c r="BT64" i="2"/>
  <c r="BU64" i="2"/>
  <c r="BV64" i="2"/>
  <c r="BW64" i="2"/>
  <c r="BX64" i="2"/>
  <c r="BO65" i="2"/>
  <c r="BP65" i="2"/>
  <c r="BQ65" i="2"/>
  <c r="BR65" i="2"/>
  <c r="BS65" i="2"/>
  <c r="BT65" i="2"/>
  <c r="BU65" i="2"/>
  <c r="BV65" i="2"/>
  <c r="BW65" i="2"/>
  <c r="BX65" i="2"/>
  <c r="BO66" i="2"/>
  <c r="BP66" i="2"/>
  <c r="BQ66" i="2"/>
  <c r="BR66" i="2"/>
  <c r="BS66" i="2"/>
  <c r="BT66" i="2"/>
  <c r="BU66" i="2"/>
  <c r="BV66" i="2"/>
  <c r="BW66" i="2"/>
  <c r="BX66" i="2"/>
  <c r="BO67" i="2"/>
  <c r="BP67" i="2"/>
  <c r="BQ67" i="2"/>
  <c r="BR67" i="2"/>
  <c r="BS67" i="2"/>
  <c r="BT67" i="2"/>
  <c r="BU67" i="2"/>
  <c r="BV67" i="2"/>
  <c r="BW67" i="2"/>
  <c r="BX67" i="2"/>
  <c r="BO68" i="2"/>
  <c r="BP68" i="2"/>
  <c r="BQ68" i="2"/>
  <c r="BR68" i="2"/>
  <c r="BS68" i="2"/>
  <c r="BT68" i="2"/>
  <c r="BU68" i="2"/>
  <c r="BV68" i="2"/>
  <c r="BW68" i="2"/>
  <c r="BX68" i="2"/>
  <c r="BO69" i="2"/>
  <c r="BP69" i="2"/>
  <c r="BQ69" i="2"/>
  <c r="BR69" i="2"/>
  <c r="BS69" i="2"/>
  <c r="BT69" i="2"/>
  <c r="BU69" i="2"/>
  <c r="BV69" i="2"/>
  <c r="BW69" i="2"/>
  <c r="BX69" i="2"/>
  <c r="BO70" i="2"/>
  <c r="BP70" i="2"/>
  <c r="BQ70" i="2"/>
  <c r="BR70" i="2"/>
  <c r="BS70" i="2"/>
  <c r="BT70" i="2"/>
  <c r="BU70" i="2"/>
  <c r="BV70" i="2"/>
  <c r="BW70" i="2"/>
  <c r="BX70" i="2"/>
  <c r="BO71" i="2"/>
  <c r="BP71" i="2"/>
  <c r="BQ71" i="2"/>
  <c r="BR71" i="2"/>
  <c r="BS71" i="2"/>
  <c r="BT71" i="2"/>
  <c r="BU71" i="2"/>
  <c r="BV71" i="2"/>
  <c r="BW71" i="2"/>
  <c r="BX71" i="2"/>
  <c r="BO72" i="2"/>
  <c r="BP72" i="2"/>
  <c r="BQ72" i="2"/>
  <c r="BR72" i="2"/>
  <c r="BS72" i="2"/>
  <c r="BT72" i="2"/>
  <c r="BU72" i="2"/>
  <c r="BV72" i="2"/>
  <c r="BW72" i="2"/>
  <c r="BX72" i="2"/>
  <c r="BO73" i="2"/>
  <c r="BP73" i="2"/>
  <c r="BQ73" i="2"/>
  <c r="BR73" i="2"/>
  <c r="BS73" i="2"/>
  <c r="BT73" i="2"/>
  <c r="BU73" i="2"/>
  <c r="BV73" i="2"/>
  <c r="BW73" i="2"/>
  <c r="BX73" i="2"/>
  <c r="BO74" i="2"/>
  <c r="BP74" i="2"/>
  <c r="BQ74" i="2"/>
  <c r="BR74" i="2"/>
  <c r="BS74" i="2"/>
  <c r="BT74" i="2"/>
  <c r="BU74" i="2"/>
  <c r="BV74" i="2"/>
  <c r="BW74" i="2"/>
  <c r="BX74" i="2"/>
  <c r="BO75" i="2"/>
  <c r="BP75" i="2"/>
  <c r="BQ75" i="2"/>
  <c r="BR75" i="2"/>
  <c r="BS75" i="2"/>
  <c r="BT75" i="2"/>
  <c r="BU75" i="2"/>
  <c r="BV75" i="2"/>
  <c r="BW75" i="2"/>
  <c r="BX75" i="2"/>
  <c r="BO76" i="2"/>
  <c r="BP76" i="2"/>
  <c r="BQ76" i="2"/>
  <c r="BR76" i="2"/>
  <c r="BS76" i="2"/>
  <c r="BT76" i="2"/>
  <c r="BU76" i="2"/>
  <c r="BV76" i="2"/>
  <c r="BW76" i="2"/>
  <c r="BX76" i="2"/>
  <c r="BO77" i="2"/>
  <c r="BP77" i="2"/>
  <c r="BQ77" i="2"/>
  <c r="BR77" i="2"/>
  <c r="BS77" i="2"/>
  <c r="BT77" i="2"/>
  <c r="BU77" i="2"/>
  <c r="BV77" i="2"/>
  <c r="BW77" i="2"/>
  <c r="BX77" i="2"/>
  <c r="BO78" i="2"/>
  <c r="BP78" i="2"/>
  <c r="BQ78" i="2"/>
  <c r="BR78" i="2"/>
  <c r="BS78" i="2"/>
  <c r="BT78" i="2"/>
  <c r="BU78" i="2"/>
  <c r="BV78" i="2"/>
  <c r="BW78" i="2"/>
  <c r="BX78" i="2"/>
  <c r="BO79" i="2"/>
  <c r="BP79" i="2"/>
  <c r="BQ79" i="2"/>
  <c r="BR79" i="2"/>
  <c r="BS79" i="2"/>
  <c r="BT79" i="2"/>
  <c r="BU79" i="2"/>
  <c r="BV79" i="2"/>
  <c r="BW79" i="2"/>
  <c r="BX79" i="2"/>
  <c r="BO80" i="2"/>
  <c r="BP80" i="2"/>
  <c r="BQ80" i="2"/>
  <c r="BR80" i="2"/>
  <c r="BS80" i="2"/>
  <c r="BT80" i="2"/>
  <c r="BU80" i="2"/>
  <c r="BV80" i="2"/>
  <c r="BW80" i="2"/>
  <c r="BX80" i="2"/>
  <c r="BO81" i="2"/>
  <c r="BP81" i="2"/>
  <c r="BQ81" i="2"/>
  <c r="BR81" i="2"/>
  <c r="BS81" i="2"/>
  <c r="BT81" i="2"/>
  <c r="BU81" i="2"/>
  <c r="BV81" i="2"/>
  <c r="BW81" i="2"/>
  <c r="BX81" i="2"/>
  <c r="BO82" i="2"/>
  <c r="BP82" i="2"/>
  <c r="BQ82" i="2"/>
  <c r="BR82" i="2"/>
  <c r="BS82" i="2"/>
  <c r="BT82" i="2"/>
  <c r="BU82" i="2"/>
  <c r="BV82" i="2"/>
  <c r="BW82" i="2"/>
  <c r="BX82" i="2"/>
  <c r="BO83" i="2"/>
  <c r="BP83" i="2"/>
  <c r="BQ83" i="2"/>
  <c r="BR83" i="2"/>
  <c r="BS83" i="2"/>
  <c r="BT83" i="2"/>
  <c r="BU83" i="2"/>
  <c r="BV83" i="2"/>
  <c r="BW83" i="2"/>
  <c r="BX83" i="2"/>
  <c r="BO84" i="2"/>
  <c r="BP84" i="2"/>
  <c r="BQ84" i="2"/>
  <c r="BR84" i="2"/>
  <c r="BS84" i="2"/>
  <c r="BT84" i="2"/>
  <c r="BU84" i="2"/>
  <c r="BV84" i="2"/>
  <c r="BW84" i="2"/>
  <c r="BX84" i="2"/>
  <c r="BO85" i="2"/>
  <c r="BP85" i="2"/>
  <c r="BQ85" i="2"/>
  <c r="BR85" i="2"/>
  <c r="BS85" i="2"/>
  <c r="BT85" i="2"/>
  <c r="BU85" i="2"/>
  <c r="BV85" i="2"/>
  <c r="BW85" i="2"/>
  <c r="BX85" i="2"/>
  <c r="BO86" i="2"/>
  <c r="BP86" i="2"/>
  <c r="BQ86" i="2"/>
  <c r="BR86" i="2"/>
  <c r="BS86" i="2"/>
  <c r="BT86" i="2"/>
  <c r="BU86" i="2"/>
  <c r="BV86" i="2"/>
  <c r="BW86" i="2"/>
  <c r="BX86" i="2"/>
  <c r="BO87" i="2"/>
  <c r="BP87" i="2"/>
  <c r="BQ87" i="2"/>
  <c r="BR87" i="2"/>
  <c r="BS87" i="2"/>
  <c r="BT87" i="2"/>
  <c r="BU87" i="2"/>
  <c r="BV87" i="2"/>
  <c r="BW87" i="2"/>
  <c r="BX87" i="2"/>
  <c r="BO88" i="2"/>
  <c r="BP88" i="2"/>
  <c r="BQ88" i="2"/>
  <c r="BR88" i="2"/>
  <c r="BS88" i="2"/>
  <c r="BT88" i="2"/>
  <c r="BU88" i="2"/>
  <c r="BV88" i="2"/>
  <c r="BW88" i="2"/>
  <c r="BX88" i="2"/>
  <c r="BO89" i="2"/>
  <c r="BP89" i="2"/>
  <c r="BQ89" i="2"/>
  <c r="BR89" i="2"/>
  <c r="BS89" i="2"/>
  <c r="BT89" i="2"/>
  <c r="BU89" i="2"/>
  <c r="BV89" i="2"/>
  <c r="BW89" i="2"/>
  <c r="BX89" i="2"/>
  <c r="BO90" i="2"/>
  <c r="BP90" i="2"/>
  <c r="BQ90" i="2"/>
  <c r="BR90" i="2"/>
  <c r="BS90" i="2"/>
  <c r="BT90" i="2"/>
  <c r="BU90" i="2"/>
  <c r="BV90" i="2"/>
  <c r="BW90" i="2"/>
  <c r="BX90" i="2"/>
  <c r="BO91" i="2"/>
  <c r="BP91" i="2"/>
  <c r="BQ91" i="2"/>
  <c r="BR91" i="2"/>
  <c r="BS91" i="2"/>
  <c r="BT91" i="2"/>
  <c r="BU91" i="2"/>
  <c r="BV91" i="2"/>
  <c r="BW91" i="2"/>
  <c r="BX91" i="2"/>
  <c r="BO92" i="2"/>
  <c r="BP92" i="2"/>
  <c r="BQ92" i="2"/>
  <c r="BR92" i="2"/>
  <c r="BS92" i="2"/>
  <c r="BT92" i="2"/>
  <c r="BU92" i="2"/>
  <c r="BV92" i="2"/>
  <c r="BW92" i="2"/>
  <c r="BX92" i="2"/>
  <c r="BO93" i="2"/>
  <c r="BP93" i="2"/>
  <c r="BQ93" i="2"/>
  <c r="BR93" i="2"/>
  <c r="BS93" i="2"/>
  <c r="BT93" i="2"/>
  <c r="BU93" i="2"/>
  <c r="BV93" i="2"/>
  <c r="BW93" i="2"/>
  <c r="BX93" i="2"/>
  <c r="BO94" i="2"/>
  <c r="BP94" i="2"/>
  <c r="BQ94" i="2"/>
  <c r="BR94" i="2"/>
  <c r="BS94" i="2"/>
  <c r="BT94" i="2"/>
  <c r="BU94" i="2"/>
  <c r="BV94" i="2"/>
  <c r="BW94" i="2"/>
  <c r="BX94" i="2"/>
  <c r="BO95" i="2"/>
  <c r="BP95" i="2"/>
  <c r="BQ95" i="2"/>
  <c r="BR95" i="2"/>
  <c r="BS95" i="2"/>
  <c r="BT95" i="2"/>
  <c r="BU95" i="2"/>
  <c r="BV95" i="2"/>
  <c r="BW95" i="2"/>
  <c r="BX95" i="2"/>
  <c r="BO96" i="2"/>
  <c r="BP96" i="2"/>
  <c r="BQ96" i="2"/>
  <c r="BR96" i="2"/>
  <c r="BS96" i="2"/>
  <c r="BT96" i="2"/>
  <c r="BU96" i="2"/>
  <c r="BV96" i="2"/>
  <c r="BW96" i="2"/>
  <c r="BX96" i="2"/>
  <c r="BO97" i="2"/>
  <c r="BP97" i="2"/>
  <c r="BQ97" i="2"/>
  <c r="BR97" i="2"/>
  <c r="BS97" i="2"/>
  <c r="BT97" i="2"/>
  <c r="BU97" i="2"/>
  <c r="BV97" i="2"/>
  <c r="BW97" i="2"/>
  <c r="BX97" i="2"/>
  <c r="BO98" i="2"/>
  <c r="BP98" i="2"/>
  <c r="BQ98" i="2"/>
  <c r="BR98" i="2"/>
  <c r="BS98" i="2"/>
  <c r="BT98" i="2"/>
  <c r="BU98" i="2"/>
  <c r="BV98" i="2"/>
  <c r="BW98" i="2"/>
  <c r="BX98" i="2"/>
  <c r="BO99" i="2"/>
  <c r="BP99" i="2"/>
  <c r="BQ99" i="2"/>
  <c r="BR99" i="2"/>
  <c r="BS99" i="2"/>
  <c r="BT99" i="2"/>
  <c r="BU99" i="2"/>
  <c r="BV99" i="2"/>
  <c r="BW99" i="2"/>
  <c r="BX99" i="2"/>
  <c r="BO100" i="2"/>
  <c r="BP100" i="2"/>
  <c r="BQ100" i="2"/>
  <c r="BR100" i="2"/>
  <c r="BS100" i="2"/>
  <c r="BT100" i="2"/>
  <c r="BU100" i="2"/>
  <c r="BV100" i="2"/>
  <c r="BW100" i="2"/>
  <c r="BX100" i="2"/>
  <c r="BO101" i="2"/>
  <c r="BP101" i="2"/>
  <c r="BQ101" i="2"/>
  <c r="BR101" i="2"/>
  <c r="BS101" i="2"/>
  <c r="BT101" i="2"/>
  <c r="BU101" i="2"/>
  <c r="BV101" i="2"/>
  <c r="BW101" i="2"/>
  <c r="BX101" i="2"/>
  <c r="BX3" i="2"/>
  <c r="BW3" i="2"/>
  <c r="BV3" i="2"/>
  <c r="BU3" i="2"/>
  <c r="BT3" i="2"/>
  <c r="BS3" i="2"/>
  <c r="BR3" i="2"/>
  <c r="BQ3" i="2"/>
  <c r="BP3" i="2"/>
  <c r="BO3" i="2"/>
  <c r="BK4" i="2"/>
  <c r="BL4" i="2"/>
  <c r="BM4" i="2"/>
  <c r="BN4" i="2"/>
  <c r="BK5" i="2"/>
  <c r="BL5" i="2"/>
  <c r="BM5" i="2"/>
  <c r="BN5" i="2"/>
  <c r="BK6" i="2"/>
  <c r="BL6" i="2"/>
  <c r="BM6" i="2"/>
  <c r="BN6" i="2"/>
  <c r="BK7" i="2"/>
  <c r="BL7" i="2"/>
  <c r="BM7" i="2"/>
  <c r="BN7" i="2"/>
  <c r="BK8" i="2"/>
  <c r="BL8" i="2"/>
  <c r="BM8" i="2"/>
  <c r="BN8" i="2"/>
  <c r="BK9" i="2"/>
  <c r="BL9" i="2"/>
  <c r="BM9" i="2"/>
  <c r="BN9" i="2"/>
  <c r="BK10" i="2"/>
  <c r="BL10" i="2"/>
  <c r="BM10" i="2"/>
  <c r="BN10" i="2"/>
  <c r="BK11" i="2"/>
  <c r="BL11" i="2"/>
  <c r="BM11" i="2"/>
  <c r="BN11" i="2"/>
  <c r="BK12" i="2"/>
  <c r="BL12" i="2"/>
  <c r="BM12" i="2"/>
  <c r="BN12" i="2"/>
  <c r="BK13" i="2"/>
  <c r="BL13" i="2"/>
  <c r="BM13" i="2"/>
  <c r="BN13" i="2"/>
  <c r="BK14" i="2"/>
  <c r="BL14" i="2"/>
  <c r="BM14" i="2"/>
  <c r="BN14" i="2"/>
  <c r="BK15" i="2"/>
  <c r="BL15" i="2"/>
  <c r="BM15" i="2"/>
  <c r="BN15" i="2"/>
  <c r="BK16" i="2"/>
  <c r="BL16" i="2"/>
  <c r="BM16" i="2"/>
  <c r="BN16" i="2"/>
  <c r="BK17" i="2"/>
  <c r="BL17" i="2"/>
  <c r="BM17" i="2"/>
  <c r="BN17" i="2"/>
  <c r="BK18" i="2"/>
  <c r="BL18" i="2"/>
  <c r="BM18" i="2"/>
  <c r="BN18" i="2"/>
  <c r="BK19" i="2"/>
  <c r="BL19" i="2"/>
  <c r="BM19" i="2"/>
  <c r="BN19" i="2"/>
  <c r="BK20" i="2"/>
  <c r="BL20" i="2"/>
  <c r="BM20" i="2"/>
  <c r="BN20" i="2"/>
  <c r="BK21" i="2"/>
  <c r="BL21" i="2"/>
  <c r="BM21" i="2"/>
  <c r="BN21" i="2"/>
  <c r="BK22" i="2"/>
  <c r="BL22" i="2"/>
  <c r="BM22" i="2"/>
  <c r="BN22" i="2"/>
  <c r="BK23" i="2"/>
  <c r="BL23" i="2"/>
  <c r="BM23" i="2"/>
  <c r="BN23" i="2"/>
  <c r="BK24" i="2"/>
  <c r="BL24" i="2"/>
  <c r="BM24" i="2"/>
  <c r="BN24" i="2"/>
  <c r="BK25" i="2"/>
  <c r="BL25" i="2"/>
  <c r="BM25" i="2"/>
  <c r="BN25" i="2"/>
  <c r="BK26" i="2"/>
  <c r="BL26" i="2"/>
  <c r="BM26" i="2"/>
  <c r="BN26" i="2"/>
  <c r="BK27" i="2"/>
  <c r="BL27" i="2"/>
  <c r="BM27" i="2"/>
  <c r="BN27" i="2"/>
  <c r="BK28" i="2"/>
  <c r="BL28" i="2"/>
  <c r="BM28" i="2"/>
  <c r="BN28" i="2"/>
  <c r="BK29" i="2"/>
  <c r="BL29" i="2"/>
  <c r="BM29" i="2"/>
  <c r="BN29" i="2"/>
  <c r="BK30" i="2"/>
  <c r="BL30" i="2"/>
  <c r="BM30" i="2"/>
  <c r="BN30" i="2"/>
  <c r="BK31" i="2"/>
  <c r="BL31" i="2"/>
  <c r="BM31" i="2"/>
  <c r="BN31" i="2"/>
  <c r="BK32" i="2"/>
  <c r="BL32" i="2"/>
  <c r="BM32" i="2"/>
  <c r="BN32" i="2"/>
  <c r="BK33" i="2"/>
  <c r="BL33" i="2"/>
  <c r="BM33" i="2"/>
  <c r="BN33" i="2"/>
  <c r="BK34" i="2"/>
  <c r="BL34" i="2"/>
  <c r="BM34" i="2"/>
  <c r="BN34" i="2"/>
  <c r="BK35" i="2"/>
  <c r="BL35" i="2"/>
  <c r="BM35" i="2"/>
  <c r="BN35" i="2"/>
  <c r="BK36" i="2"/>
  <c r="BL36" i="2"/>
  <c r="BM36" i="2"/>
  <c r="BN36" i="2"/>
  <c r="BK37" i="2"/>
  <c r="BL37" i="2"/>
  <c r="BM37" i="2"/>
  <c r="BN37" i="2"/>
  <c r="BK38" i="2"/>
  <c r="BL38" i="2"/>
  <c r="BM38" i="2"/>
  <c r="BN38" i="2"/>
  <c r="BK39" i="2"/>
  <c r="BL39" i="2"/>
  <c r="BM39" i="2"/>
  <c r="BN39" i="2"/>
  <c r="BK40" i="2"/>
  <c r="BL40" i="2"/>
  <c r="BM40" i="2"/>
  <c r="BN40" i="2"/>
  <c r="BK41" i="2"/>
  <c r="BL41" i="2"/>
  <c r="BM41" i="2"/>
  <c r="BN41" i="2"/>
  <c r="BK42" i="2"/>
  <c r="BL42" i="2"/>
  <c r="BM42" i="2"/>
  <c r="BN42" i="2"/>
  <c r="BK43" i="2"/>
  <c r="BL43" i="2"/>
  <c r="BM43" i="2"/>
  <c r="BN43" i="2"/>
  <c r="BK44" i="2"/>
  <c r="BL44" i="2"/>
  <c r="BM44" i="2"/>
  <c r="BN44" i="2"/>
  <c r="BK45" i="2"/>
  <c r="BL45" i="2"/>
  <c r="BM45" i="2"/>
  <c r="BN45" i="2"/>
  <c r="BK46" i="2"/>
  <c r="BL46" i="2"/>
  <c r="BM46" i="2"/>
  <c r="BN46" i="2"/>
  <c r="BK47" i="2"/>
  <c r="BL47" i="2"/>
  <c r="BM47" i="2"/>
  <c r="BN47" i="2"/>
  <c r="BK48" i="2"/>
  <c r="BL48" i="2"/>
  <c r="BM48" i="2"/>
  <c r="BN48" i="2"/>
  <c r="BK49" i="2"/>
  <c r="BL49" i="2"/>
  <c r="BM49" i="2"/>
  <c r="BN49" i="2"/>
  <c r="BK50" i="2"/>
  <c r="BL50" i="2"/>
  <c r="BM50" i="2"/>
  <c r="BN50" i="2"/>
  <c r="BK51" i="2"/>
  <c r="BL51" i="2"/>
  <c r="BM51" i="2"/>
  <c r="BN51" i="2"/>
  <c r="BK52" i="2"/>
  <c r="BL52" i="2"/>
  <c r="BM52" i="2"/>
  <c r="BN52" i="2"/>
  <c r="BK53" i="2"/>
  <c r="BL53" i="2"/>
  <c r="BM53" i="2"/>
  <c r="BN53" i="2"/>
  <c r="BK54" i="2"/>
  <c r="BL54" i="2"/>
  <c r="BM54" i="2"/>
  <c r="BN54" i="2"/>
  <c r="BK55" i="2"/>
  <c r="BL55" i="2"/>
  <c r="BM55" i="2"/>
  <c r="BN55" i="2"/>
  <c r="BK56" i="2"/>
  <c r="BL56" i="2"/>
  <c r="BM56" i="2"/>
  <c r="BN56" i="2"/>
  <c r="BK57" i="2"/>
  <c r="BL57" i="2"/>
  <c r="BM57" i="2"/>
  <c r="BN57" i="2"/>
  <c r="BK58" i="2"/>
  <c r="BL58" i="2"/>
  <c r="BM58" i="2"/>
  <c r="BN58" i="2"/>
  <c r="BK59" i="2"/>
  <c r="BL59" i="2"/>
  <c r="BM59" i="2"/>
  <c r="BN59" i="2"/>
  <c r="BK60" i="2"/>
  <c r="BL60" i="2"/>
  <c r="BM60" i="2"/>
  <c r="BN60" i="2"/>
  <c r="BK61" i="2"/>
  <c r="BL61" i="2"/>
  <c r="BM61" i="2"/>
  <c r="BN61" i="2"/>
  <c r="BK62" i="2"/>
  <c r="BL62" i="2"/>
  <c r="BM62" i="2"/>
  <c r="BN62" i="2"/>
  <c r="BK63" i="2"/>
  <c r="BL63" i="2"/>
  <c r="BM63" i="2"/>
  <c r="BN63" i="2"/>
  <c r="BK64" i="2"/>
  <c r="BL64" i="2"/>
  <c r="BM64" i="2"/>
  <c r="BN64" i="2"/>
  <c r="BK65" i="2"/>
  <c r="BL65" i="2"/>
  <c r="BM65" i="2"/>
  <c r="BN65" i="2"/>
  <c r="BK66" i="2"/>
  <c r="BL66" i="2"/>
  <c r="BM66" i="2"/>
  <c r="BN66" i="2"/>
  <c r="BK67" i="2"/>
  <c r="BL67" i="2"/>
  <c r="BM67" i="2"/>
  <c r="BN67" i="2"/>
  <c r="BK68" i="2"/>
  <c r="BL68" i="2"/>
  <c r="BM68" i="2"/>
  <c r="BN68" i="2"/>
  <c r="BK69" i="2"/>
  <c r="BL69" i="2"/>
  <c r="BM69" i="2"/>
  <c r="BN69" i="2"/>
  <c r="BK70" i="2"/>
  <c r="BL70" i="2"/>
  <c r="BM70" i="2"/>
  <c r="BN70" i="2"/>
  <c r="BK71" i="2"/>
  <c r="BL71" i="2"/>
  <c r="BM71" i="2"/>
  <c r="BN71" i="2"/>
  <c r="BK72" i="2"/>
  <c r="BL72" i="2"/>
  <c r="BM72" i="2"/>
  <c r="BN72" i="2"/>
  <c r="BK73" i="2"/>
  <c r="BL73" i="2"/>
  <c r="BM73" i="2"/>
  <c r="BN73" i="2"/>
  <c r="BK74" i="2"/>
  <c r="BL74" i="2"/>
  <c r="BM74" i="2"/>
  <c r="BN74" i="2"/>
  <c r="BK75" i="2"/>
  <c r="BL75" i="2"/>
  <c r="BM75" i="2"/>
  <c r="BN75" i="2"/>
  <c r="BK76" i="2"/>
  <c r="BL76" i="2"/>
  <c r="BM76" i="2"/>
  <c r="BN76" i="2"/>
  <c r="BK77" i="2"/>
  <c r="BL77" i="2"/>
  <c r="BM77" i="2"/>
  <c r="BN77" i="2"/>
  <c r="BK78" i="2"/>
  <c r="BL78" i="2"/>
  <c r="BM78" i="2"/>
  <c r="BN78" i="2"/>
  <c r="BK79" i="2"/>
  <c r="BL79" i="2"/>
  <c r="BM79" i="2"/>
  <c r="BN79" i="2"/>
  <c r="BK80" i="2"/>
  <c r="BL80" i="2"/>
  <c r="BM80" i="2"/>
  <c r="BN80" i="2"/>
  <c r="BK81" i="2"/>
  <c r="BL81" i="2"/>
  <c r="BM81" i="2"/>
  <c r="BN81" i="2"/>
  <c r="BK82" i="2"/>
  <c r="BL82" i="2"/>
  <c r="BM82" i="2"/>
  <c r="BN82" i="2"/>
  <c r="BK83" i="2"/>
  <c r="BL83" i="2"/>
  <c r="BM83" i="2"/>
  <c r="BN83" i="2"/>
  <c r="BK84" i="2"/>
  <c r="BL84" i="2"/>
  <c r="BM84" i="2"/>
  <c r="BN84" i="2"/>
  <c r="BK85" i="2"/>
  <c r="BL85" i="2"/>
  <c r="BM85" i="2"/>
  <c r="BN85" i="2"/>
  <c r="BK86" i="2"/>
  <c r="BL86" i="2"/>
  <c r="BM86" i="2"/>
  <c r="BN86" i="2"/>
  <c r="BK87" i="2"/>
  <c r="BL87" i="2"/>
  <c r="BM87" i="2"/>
  <c r="BN87" i="2"/>
  <c r="BK88" i="2"/>
  <c r="BL88" i="2"/>
  <c r="BM88" i="2"/>
  <c r="BN88" i="2"/>
  <c r="BK89" i="2"/>
  <c r="BL89" i="2"/>
  <c r="BM89" i="2"/>
  <c r="BN89" i="2"/>
  <c r="BK90" i="2"/>
  <c r="BL90" i="2"/>
  <c r="BM90" i="2"/>
  <c r="BN90" i="2"/>
  <c r="BK91" i="2"/>
  <c r="BL91" i="2"/>
  <c r="BM91" i="2"/>
  <c r="BN91" i="2"/>
  <c r="BK92" i="2"/>
  <c r="BL92" i="2"/>
  <c r="BM92" i="2"/>
  <c r="BN92" i="2"/>
  <c r="BK93" i="2"/>
  <c r="BL93" i="2"/>
  <c r="BM93" i="2"/>
  <c r="BN93" i="2"/>
  <c r="BK94" i="2"/>
  <c r="BL94" i="2"/>
  <c r="BM94" i="2"/>
  <c r="BN94" i="2"/>
  <c r="BK95" i="2"/>
  <c r="BL95" i="2"/>
  <c r="BM95" i="2"/>
  <c r="BN95" i="2"/>
  <c r="BK96" i="2"/>
  <c r="BL96" i="2"/>
  <c r="BM96" i="2"/>
  <c r="BN96" i="2"/>
  <c r="BK97" i="2"/>
  <c r="BL97" i="2"/>
  <c r="BM97" i="2"/>
  <c r="BN97" i="2"/>
  <c r="BK98" i="2"/>
  <c r="BL98" i="2"/>
  <c r="BM98" i="2"/>
  <c r="BN98" i="2"/>
  <c r="BK99" i="2"/>
  <c r="BL99" i="2"/>
  <c r="BM99" i="2"/>
  <c r="BN99" i="2"/>
  <c r="BK100" i="2"/>
  <c r="BL100" i="2"/>
  <c r="BM100" i="2"/>
  <c r="BN100" i="2"/>
  <c r="BK101" i="2"/>
  <c r="BL101" i="2"/>
  <c r="BM101" i="2"/>
  <c r="BN101" i="2"/>
  <c r="BN3" i="2"/>
  <c r="BM3" i="2"/>
  <c r="BL3" i="2"/>
  <c r="BK3" i="2"/>
  <c r="BJ4" i="2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BJ88" i="2"/>
  <c r="BJ89" i="2"/>
  <c r="BJ90" i="2"/>
  <c r="BJ91" i="2"/>
  <c r="BJ92" i="2"/>
  <c r="BJ93" i="2"/>
  <c r="BJ94" i="2"/>
  <c r="BJ95" i="2"/>
  <c r="BJ96" i="2"/>
  <c r="BJ97" i="2"/>
  <c r="BJ98" i="2"/>
  <c r="BJ99" i="2"/>
  <c r="BJ100" i="2"/>
  <c r="BJ101" i="2"/>
  <c r="BJ3" i="2"/>
  <c r="BF4" i="2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F38" i="2"/>
  <c r="BF39" i="2"/>
  <c r="BF40" i="2"/>
  <c r="BF41" i="2"/>
  <c r="BF42" i="2"/>
  <c r="BF43" i="2"/>
  <c r="BF44" i="2"/>
  <c r="BF45" i="2"/>
  <c r="BF46" i="2"/>
  <c r="BF47" i="2"/>
  <c r="BF48" i="2"/>
  <c r="BF49" i="2"/>
  <c r="BF50" i="2"/>
  <c r="BF51" i="2"/>
  <c r="BF52" i="2"/>
  <c r="BF53" i="2"/>
  <c r="BF54" i="2"/>
  <c r="BF55" i="2"/>
  <c r="BF56" i="2"/>
  <c r="BF57" i="2"/>
  <c r="BF58" i="2"/>
  <c r="BF59" i="2"/>
  <c r="BF60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F79" i="2"/>
  <c r="BF80" i="2"/>
  <c r="BF81" i="2"/>
  <c r="BF82" i="2"/>
  <c r="BF83" i="2"/>
  <c r="BF84" i="2"/>
  <c r="BF85" i="2"/>
  <c r="BF86" i="2"/>
  <c r="BF87" i="2"/>
  <c r="BF88" i="2"/>
  <c r="BF89" i="2"/>
  <c r="BF90" i="2"/>
  <c r="BF91" i="2"/>
  <c r="BF92" i="2"/>
  <c r="BF93" i="2"/>
  <c r="BF94" i="2"/>
  <c r="BF95" i="2"/>
  <c r="BF96" i="2"/>
  <c r="BF97" i="2"/>
  <c r="BF98" i="2"/>
  <c r="BF99" i="2"/>
  <c r="BF100" i="2"/>
  <c r="BF101" i="2"/>
  <c r="BB4" i="2"/>
  <c r="BC4" i="2"/>
  <c r="BD4" i="2"/>
  <c r="BE4" i="2"/>
  <c r="BB5" i="2"/>
  <c r="BC5" i="2"/>
  <c r="BD5" i="2"/>
  <c r="BE5" i="2"/>
  <c r="BB6" i="2"/>
  <c r="BC6" i="2"/>
  <c r="BD6" i="2"/>
  <c r="BE6" i="2"/>
  <c r="BB7" i="2"/>
  <c r="BC7" i="2"/>
  <c r="BD7" i="2"/>
  <c r="BE7" i="2"/>
  <c r="BB8" i="2"/>
  <c r="BC8" i="2"/>
  <c r="BD8" i="2"/>
  <c r="BE8" i="2"/>
  <c r="BB9" i="2"/>
  <c r="BC9" i="2"/>
  <c r="BD9" i="2"/>
  <c r="BE9" i="2"/>
  <c r="BB10" i="2"/>
  <c r="BC10" i="2"/>
  <c r="BD10" i="2"/>
  <c r="BE10" i="2"/>
  <c r="BB11" i="2"/>
  <c r="BC11" i="2"/>
  <c r="BD11" i="2"/>
  <c r="BE11" i="2"/>
  <c r="BB12" i="2"/>
  <c r="BC12" i="2"/>
  <c r="BD12" i="2"/>
  <c r="BE12" i="2"/>
  <c r="BB13" i="2"/>
  <c r="BC13" i="2"/>
  <c r="BD13" i="2"/>
  <c r="BE13" i="2"/>
  <c r="BB14" i="2"/>
  <c r="BC14" i="2"/>
  <c r="BD14" i="2"/>
  <c r="BE14" i="2"/>
  <c r="BB15" i="2"/>
  <c r="BC15" i="2"/>
  <c r="BD15" i="2"/>
  <c r="BE15" i="2"/>
  <c r="BB16" i="2"/>
  <c r="BC16" i="2"/>
  <c r="BD16" i="2"/>
  <c r="BE16" i="2"/>
  <c r="BB17" i="2"/>
  <c r="BC17" i="2"/>
  <c r="BD17" i="2"/>
  <c r="BE17" i="2"/>
  <c r="BB18" i="2"/>
  <c r="BC18" i="2"/>
  <c r="BD18" i="2"/>
  <c r="BE18" i="2"/>
  <c r="BB19" i="2"/>
  <c r="BC19" i="2"/>
  <c r="BD19" i="2"/>
  <c r="BE19" i="2"/>
  <c r="BB20" i="2"/>
  <c r="BC20" i="2"/>
  <c r="BD20" i="2"/>
  <c r="BE20" i="2"/>
  <c r="BB21" i="2"/>
  <c r="BC21" i="2"/>
  <c r="BD21" i="2"/>
  <c r="BE21" i="2"/>
  <c r="BB22" i="2"/>
  <c r="BC22" i="2"/>
  <c r="BD22" i="2"/>
  <c r="BE22" i="2"/>
  <c r="BB23" i="2"/>
  <c r="BC23" i="2"/>
  <c r="BD23" i="2"/>
  <c r="BE23" i="2"/>
  <c r="BB24" i="2"/>
  <c r="BC24" i="2"/>
  <c r="BD24" i="2"/>
  <c r="BE24" i="2"/>
  <c r="BB25" i="2"/>
  <c r="BC25" i="2"/>
  <c r="BD25" i="2"/>
  <c r="BE25" i="2"/>
  <c r="BB26" i="2"/>
  <c r="BC26" i="2"/>
  <c r="BD26" i="2"/>
  <c r="BE26" i="2"/>
  <c r="BB27" i="2"/>
  <c r="BC27" i="2"/>
  <c r="BD27" i="2"/>
  <c r="BE27" i="2"/>
  <c r="BB28" i="2"/>
  <c r="BC28" i="2"/>
  <c r="BD28" i="2"/>
  <c r="BE28" i="2"/>
  <c r="BB29" i="2"/>
  <c r="BC29" i="2"/>
  <c r="BD29" i="2"/>
  <c r="BE29" i="2"/>
  <c r="BB30" i="2"/>
  <c r="BC30" i="2"/>
  <c r="BD30" i="2"/>
  <c r="BE30" i="2"/>
  <c r="BB31" i="2"/>
  <c r="BC31" i="2"/>
  <c r="BD31" i="2"/>
  <c r="BE31" i="2"/>
  <c r="BB32" i="2"/>
  <c r="BC32" i="2"/>
  <c r="BD32" i="2"/>
  <c r="BE32" i="2"/>
  <c r="BB33" i="2"/>
  <c r="BC33" i="2"/>
  <c r="BD33" i="2"/>
  <c r="BE33" i="2"/>
  <c r="BB34" i="2"/>
  <c r="BC34" i="2"/>
  <c r="BD34" i="2"/>
  <c r="BE34" i="2"/>
  <c r="BB35" i="2"/>
  <c r="BC35" i="2"/>
  <c r="BD35" i="2"/>
  <c r="BE35" i="2"/>
  <c r="BB36" i="2"/>
  <c r="BC36" i="2"/>
  <c r="BD36" i="2"/>
  <c r="BE36" i="2"/>
  <c r="BB37" i="2"/>
  <c r="BC37" i="2"/>
  <c r="BD37" i="2"/>
  <c r="BE37" i="2"/>
  <c r="BB38" i="2"/>
  <c r="BC38" i="2"/>
  <c r="BD38" i="2"/>
  <c r="BE38" i="2"/>
  <c r="BB39" i="2"/>
  <c r="BC39" i="2"/>
  <c r="BD39" i="2"/>
  <c r="BE39" i="2"/>
  <c r="BB40" i="2"/>
  <c r="BC40" i="2"/>
  <c r="BD40" i="2"/>
  <c r="BE40" i="2"/>
  <c r="BB41" i="2"/>
  <c r="BC41" i="2"/>
  <c r="BD41" i="2"/>
  <c r="BE41" i="2"/>
  <c r="BB42" i="2"/>
  <c r="BC42" i="2"/>
  <c r="BD42" i="2"/>
  <c r="BE42" i="2"/>
  <c r="BB43" i="2"/>
  <c r="BC43" i="2"/>
  <c r="BD43" i="2"/>
  <c r="BE43" i="2"/>
  <c r="BB44" i="2"/>
  <c r="BC44" i="2"/>
  <c r="BD44" i="2"/>
  <c r="BE44" i="2"/>
  <c r="BB45" i="2"/>
  <c r="BC45" i="2"/>
  <c r="BD45" i="2"/>
  <c r="BE45" i="2"/>
  <c r="BB46" i="2"/>
  <c r="BC46" i="2"/>
  <c r="BD46" i="2"/>
  <c r="BE46" i="2"/>
  <c r="BB47" i="2"/>
  <c r="BC47" i="2"/>
  <c r="BD47" i="2"/>
  <c r="BE47" i="2"/>
  <c r="BB48" i="2"/>
  <c r="BC48" i="2"/>
  <c r="BD48" i="2"/>
  <c r="BE48" i="2"/>
  <c r="BB49" i="2"/>
  <c r="BC49" i="2"/>
  <c r="BD49" i="2"/>
  <c r="BE49" i="2"/>
  <c r="BB50" i="2"/>
  <c r="BC50" i="2"/>
  <c r="BD50" i="2"/>
  <c r="BE50" i="2"/>
  <c r="BB51" i="2"/>
  <c r="BC51" i="2"/>
  <c r="BD51" i="2"/>
  <c r="BE51" i="2"/>
  <c r="BB52" i="2"/>
  <c r="BC52" i="2"/>
  <c r="BD52" i="2"/>
  <c r="BE52" i="2"/>
  <c r="BB53" i="2"/>
  <c r="BC53" i="2"/>
  <c r="BD53" i="2"/>
  <c r="BE53" i="2"/>
  <c r="BB54" i="2"/>
  <c r="BC54" i="2"/>
  <c r="BD54" i="2"/>
  <c r="BE54" i="2"/>
  <c r="BB55" i="2"/>
  <c r="BC55" i="2"/>
  <c r="BD55" i="2"/>
  <c r="BE55" i="2"/>
  <c r="BB56" i="2"/>
  <c r="BC56" i="2"/>
  <c r="BD56" i="2"/>
  <c r="BE56" i="2"/>
  <c r="BB57" i="2"/>
  <c r="BC57" i="2"/>
  <c r="BD57" i="2"/>
  <c r="BE57" i="2"/>
  <c r="BB58" i="2"/>
  <c r="BC58" i="2"/>
  <c r="BD58" i="2"/>
  <c r="BE58" i="2"/>
  <c r="BB59" i="2"/>
  <c r="BC59" i="2"/>
  <c r="BD59" i="2"/>
  <c r="BE59" i="2"/>
  <c r="BB60" i="2"/>
  <c r="BC60" i="2"/>
  <c r="BD60" i="2"/>
  <c r="BE60" i="2"/>
  <c r="BB61" i="2"/>
  <c r="BC61" i="2"/>
  <c r="BD61" i="2"/>
  <c r="BE61" i="2"/>
  <c r="BB62" i="2"/>
  <c r="BC62" i="2"/>
  <c r="BD62" i="2"/>
  <c r="BE62" i="2"/>
  <c r="BB63" i="2"/>
  <c r="BC63" i="2"/>
  <c r="BD63" i="2"/>
  <c r="BE63" i="2"/>
  <c r="BB64" i="2"/>
  <c r="BC64" i="2"/>
  <c r="BD64" i="2"/>
  <c r="BE64" i="2"/>
  <c r="BB65" i="2"/>
  <c r="BC65" i="2"/>
  <c r="BD65" i="2"/>
  <c r="BE65" i="2"/>
  <c r="BB66" i="2"/>
  <c r="BC66" i="2"/>
  <c r="BD66" i="2"/>
  <c r="BE66" i="2"/>
  <c r="BB67" i="2"/>
  <c r="BC67" i="2"/>
  <c r="BD67" i="2"/>
  <c r="BE67" i="2"/>
  <c r="BB68" i="2"/>
  <c r="BC68" i="2"/>
  <c r="BD68" i="2"/>
  <c r="BE68" i="2"/>
  <c r="BB69" i="2"/>
  <c r="BC69" i="2"/>
  <c r="BD69" i="2"/>
  <c r="BE69" i="2"/>
  <c r="BB70" i="2"/>
  <c r="BC70" i="2"/>
  <c r="BD70" i="2"/>
  <c r="BE70" i="2"/>
  <c r="BB71" i="2"/>
  <c r="BC71" i="2"/>
  <c r="BD71" i="2"/>
  <c r="BE71" i="2"/>
  <c r="BB72" i="2"/>
  <c r="BC72" i="2"/>
  <c r="BD72" i="2"/>
  <c r="BE72" i="2"/>
  <c r="BB73" i="2"/>
  <c r="BC73" i="2"/>
  <c r="BD73" i="2"/>
  <c r="BE73" i="2"/>
  <c r="BB74" i="2"/>
  <c r="BC74" i="2"/>
  <c r="BD74" i="2"/>
  <c r="BE74" i="2"/>
  <c r="BB75" i="2"/>
  <c r="BC75" i="2"/>
  <c r="BD75" i="2"/>
  <c r="BE75" i="2"/>
  <c r="BB76" i="2"/>
  <c r="BC76" i="2"/>
  <c r="BD76" i="2"/>
  <c r="BE76" i="2"/>
  <c r="BB77" i="2"/>
  <c r="BC77" i="2"/>
  <c r="BD77" i="2"/>
  <c r="BE77" i="2"/>
  <c r="BB78" i="2"/>
  <c r="BC78" i="2"/>
  <c r="BD78" i="2"/>
  <c r="BE78" i="2"/>
  <c r="BB79" i="2"/>
  <c r="BC79" i="2"/>
  <c r="BD79" i="2"/>
  <c r="BE79" i="2"/>
  <c r="BB80" i="2"/>
  <c r="BC80" i="2"/>
  <c r="BD80" i="2"/>
  <c r="BE80" i="2"/>
  <c r="BB81" i="2"/>
  <c r="BC81" i="2"/>
  <c r="BD81" i="2"/>
  <c r="BE81" i="2"/>
  <c r="BB82" i="2"/>
  <c r="BC82" i="2"/>
  <c r="BD82" i="2"/>
  <c r="BE82" i="2"/>
  <c r="BB83" i="2"/>
  <c r="BC83" i="2"/>
  <c r="BD83" i="2"/>
  <c r="BE83" i="2"/>
  <c r="BB84" i="2"/>
  <c r="BC84" i="2"/>
  <c r="BD84" i="2"/>
  <c r="BE84" i="2"/>
  <c r="BB85" i="2"/>
  <c r="BC85" i="2"/>
  <c r="BD85" i="2"/>
  <c r="BE85" i="2"/>
  <c r="BB86" i="2"/>
  <c r="BC86" i="2"/>
  <c r="BD86" i="2"/>
  <c r="BE86" i="2"/>
  <c r="BB87" i="2"/>
  <c r="BC87" i="2"/>
  <c r="BD87" i="2"/>
  <c r="BE87" i="2"/>
  <c r="BB88" i="2"/>
  <c r="BC88" i="2"/>
  <c r="BD88" i="2"/>
  <c r="BE88" i="2"/>
  <c r="BB89" i="2"/>
  <c r="BC89" i="2"/>
  <c r="BD89" i="2"/>
  <c r="BE89" i="2"/>
  <c r="BB90" i="2"/>
  <c r="BC90" i="2"/>
  <c r="BD90" i="2"/>
  <c r="BE90" i="2"/>
  <c r="BB91" i="2"/>
  <c r="BC91" i="2"/>
  <c r="BD91" i="2"/>
  <c r="BE91" i="2"/>
  <c r="BB92" i="2"/>
  <c r="BC92" i="2"/>
  <c r="BD92" i="2"/>
  <c r="BE92" i="2"/>
  <c r="BB93" i="2"/>
  <c r="BC93" i="2"/>
  <c r="BD93" i="2"/>
  <c r="BE93" i="2"/>
  <c r="BB94" i="2"/>
  <c r="BC94" i="2"/>
  <c r="BD94" i="2"/>
  <c r="BE94" i="2"/>
  <c r="BB95" i="2"/>
  <c r="BC95" i="2"/>
  <c r="BD95" i="2"/>
  <c r="BE95" i="2"/>
  <c r="BB96" i="2"/>
  <c r="BC96" i="2"/>
  <c r="BD96" i="2"/>
  <c r="BE96" i="2"/>
  <c r="BB97" i="2"/>
  <c r="BC97" i="2"/>
  <c r="BD97" i="2"/>
  <c r="BE97" i="2"/>
  <c r="BB98" i="2"/>
  <c r="BC98" i="2"/>
  <c r="BD98" i="2"/>
  <c r="BE98" i="2"/>
  <c r="BB99" i="2"/>
  <c r="BC99" i="2"/>
  <c r="BD99" i="2"/>
  <c r="BE99" i="2"/>
  <c r="BB100" i="2"/>
  <c r="BC100" i="2"/>
  <c r="BD100" i="2"/>
  <c r="BE100" i="2"/>
  <c r="BB101" i="2"/>
  <c r="BC101" i="2"/>
  <c r="BD101" i="2"/>
  <c r="BE101" i="2"/>
  <c r="BE3" i="2"/>
  <c r="BD3" i="2"/>
  <c r="BC3" i="2"/>
  <c r="BB3" i="2"/>
  <c r="BA4" i="2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51" i="2"/>
  <c r="BA52" i="2"/>
  <c r="BA53" i="2"/>
  <c r="BA54" i="2"/>
  <c r="BA55" i="2"/>
  <c r="BA56" i="2"/>
  <c r="BA57" i="2"/>
  <c r="BA58" i="2"/>
  <c r="BA59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4" i="2"/>
  <c r="BA75" i="2"/>
  <c r="BA76" i="2"/>
  <c r="BA77" i="2"/>
  <c r="BA78" i="2"/>
  <c r="BA79" i="2"/>
  <c r="BA80" i="2"/>
  <c r="BA81" i="2"/>
  <c r="BA82" i="2"/>
  <c r="BA83" i="2"/>
  <c r="BA84" i="2"/>
  <c r="BA85" i="2"/>
  <c r="BA86" i="2"/>
  <c r="BA87" i="2"/>
  <c r="BA88" i="2"/>
  <c r="BA89" i="2"/>
  <c r="BA90" i="2"/>
  <c r="BA91" i="2"/>
  <c r="BA92" i="2"/>
  <c r="BA93" i="2"/>
  <c r="BA94" i="2"/>
  <c r="BA95" i="2"/>
  <c r="BA96" i="2"/>
  <c r="BA97" i="2"/>
  <c r="BA98" i="2"/>
  <c r="BA99" i="2"/>
  <c r="BA100" i="2"/>
  <c r="BA101" i="2"/>
  <c r="BA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3" i="2"/>
  <c r="AY4" i="2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42" i="2"/>
  <c r="AY43" i="2"/>
  <c r="AY44" i="2"/>
  <c r="AY45" i="2"/>
  <c r="AY46" i="2"/>
  <c r="AY47" i="2"/>
  <c r="AY48" i="2"/>
  <c r="AY49" i="2"/>
  <c r="AY50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8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6" i="2"/>
  <c r="AY97" i="2"/>
  <c r="AY98" i="2"/>
  <c r="AY99" i="2"/>
  <c r="AY100" i="2"/>
  <c r="AY101" i="2"/>
  <c r="AY3" i="2"/>
  <c r="AX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W88" i="2"/>
  <c r="AW89" i="2"/>
  <c r="AW90" i="2"/>
  <c r="AW91" i="2"/>
  <c r="AW92" i="2"/>
  <c r="AW93" i="2"/>
  <c r="AW94" i="2"/>
  <c r="AW95" i="2"/>
  <c r="AW96" i="2"/>
  <c r="AW97" i="2"/>
  <c r="AW98" i="2"/>
  <c r="AW99" i="2"/>
  <c r="AW100" i="2"/>
  <c r="AW101" i="2"/>
  <c r="AW3" i="2"/>
  <c r="AV3" i="2"/>
  <c r="AV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K3" i="2"/>
  <c r="BI4" i="2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I25" i="2"/>
  <c r="BI26" i="2"/>
  <c r="BI27" i="2"/>
  <c r="BI28" i="2"/>
  <c r="BI29" i="2"/>
  <c r="BI30" i="2"/>
  <c r="BI31" i="2"/>
  <c r="BI32" i="2"/>
  <c r="BI33" i="2"/>
  <c r="BI34" i="2"/>
  <c r="BI35" i="2"/>
  <c r="BI36" i="2"/>
  <c r="BI37" i="2"/>
  <c r="BI38" i="2"/>
  <c r="BI39" i="2"/>
  <c r="BI40" i="2"/>
  <c r="BI41" i="2"/>
  <c r="BI42" i="2"/>
  <c r="BI43" i="2"/>
  <c r="BI44" i="2"/>
  <c r="BI45" i="2"/>
  <c r="BI46" i="2"/>
  <c r="BI47" i="2"/>
  <c r="BI48" i="2"/>
  <c r="BI49" i="2"/>
  <c r="BI50" i="2"/>
  <c r="BI51" i="2"/>
  <c r="BI52" i="2"/>
  <c r="BI53" i="2"/>
  <c r="BI54" i="2"/>
  <c r="BI55" i="2"/>
  <c r="BI56" i="2"/>
  <c r="BI57" i="2"/>
  <c r="BI58" i="2"/>
  <c r="BI59" i="2"/>
  <c r="BI60" i="2"/>
  <c r="BI61" i="2"/>
  <c r="BI6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76" i="2"/>
  <c r="BI77" i="2"/>
  <c r="BI78" i="2"/>
  <c r="BI79" i="2"/>
  <c r="BI80" i="2"/>
  <c r="BI81" i="2"/>
  <c r="BI82" i="2"/>
  <c r="BI83" i="2"/>
  <c r="BI84" i="2"/>
  <c r="BI85" i="2"/>
  <c r="BI86" i="2"/>
  <c r="BI87" i="2"/>
  <c r="BI88" i="2"/>
  <c r="BI89" i="2"/>
  <c r="BI90" i="2"/>
  <c r="BI91" i="2"/>
  <c r="BI92" i="2"/>
  <c r="BI93" i="2"/>
  <c r="BI94" i="2"/>
  <c r="BI95" i="2"/>
  <c r="BI96" i="2"/>
  <c r="BI97" i="2"/>
  <c r="BI98" i="2"/>
  <c r="BI99" i="2"/>
  <c r="BI100" i="2"/>
  <c r="BI101" i="2"/>
  <c r="BH4" i="2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101" i="2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45" i="2"/>
  <c r="BG46" i="2"/>
  <c r="BG47" i="2"/>
  <c r="BG48" i="2"/>
  <c r="BG49" i="2"/>
  <c r="BG50" i="2"/>
  <c r="BG51" i="2"/>
  <c r="BG52" i="2"/>
  <c r="BG53" i="2"/>
  <c r="BG54" i="2"/>
  <c r="BG55" i="2"/>
  <c r="BG56" i="2"/>
  <c r="BG57" i="2"/>
  <c r="BG58" i="2"/>
  <c r="BG59" i="2"/>
  <c r="BG60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G79" i="2"/>
  <c r="BG80" i="2"/>
  <c r="BG81" i="2"/>
  <c r="BG82" i="2"/>
  <c r="BG83" i="2"/>
  <c r="BG84" i="2"/>
  <c r="BG85" i="2"/>
  <c r="BG86" i="2"/>
  <c r="BG87" i="2"/>
  <c r="BG88" i="2"/>
  <c r="BG89" i="2"/>
  <c r="BG90" i="2"/>
  <c r="BG91" i="2"/>
  <c r="BG92" i="2"/>
  <c r="BG93" i="2"/>
  <c r="BG94" i="2"/>
  <c r="BG95" i="2"/>
  <c r="BG96" i="2"/>
  <c r="BG97" i="2"/>
  <c r="BG98" i="2"/>
  <c r="BG99" i="2"/>
  <c r="BG100" i="2"/>
  <c r="BG101" i="2"/>
  <c r="BG4" i="2"/>
  <c r="BI3" i="2"/>
  <c r="BH3" i="2"/>
  <c r="BG3" i="2"/>
  <c r="BF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U88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U101" i="2"/>
  <c r="AU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T88" i="2"/>
  <c r="AT89" i="2"/>
  <c r="AT90" i="2"/>
  <c r="AT91" i="2"/>
  <c r="AT92" i="2"/>
  <c r="AT93" i="2"/>
  <c r="AT94" i="2"/>
  <c r="AT95" i="2"/>
  <c r="AT96" i="2"/>
  <c r="AT97" i="2"/>
  <c r="AT98" i="2"/>
  <c r="AT99" i="2"/>
  <c r="AT100" i="2"/>
  <c r="AT101" i="2"/>
  <c r="AT3" i="2"/>
  <c r="M3" i="2"/>
  <c r="L3" i="2"/>
  <c r="I3" i="2"/>
  <c r="H3" i="2"/>
  <c r="G3" i="2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2" i="3"/>
  <c r="B3" i="2"/>
  <c r="B4" i="2"/>
  <c r="B5" i="2"/>
  <c r="B6" i="2"/>
  <c r="A3" i="2"/>
  <c r="A4" i="2"/>
  <c r="A5" i="2"/>
  <c r="A6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3" i="2"/>
  <c r="DJ5" i="2" l="1"/>
  <c r="DA5" i="2"/>
  <c r="DC5" i="2" s="1"/>
  <c r="DJ4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A101" i="2"/>
  <c r="B101" i="2"/>
  <c r="C4" i="2" l="1"/>
  <c r="D4" i="2"/>
  <c r="E4" i="2"/>
  <c r="F4" i="2"/>
  <c r="J4" i="2"/>
  <c r="M4" i="2"/>
  <c r="N4" i="2"/>
  <c r="O4" i="2"/>
  <c r="P4" i="2"/>
  <c r="Q4" i="2"/>
  <c r="R4" i="2"/>
  <c r="S4" i="2"/>
  <c r="T4" i="2"/>
  <c r="U4" i="2"/>
  <c r="V4" i="2"/>
  <c r="W4" i="2"/>
  <c r="X4" i="2"/>
  <c r="Y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C5" i="2"/>
  <c r="D5" i="2"/>
  <c r="E5" i="2"/>
  <c r="F5" i="2"/>
  <c r="J5" i="2"/>
  <c r="M5" i="2"/>
  <c r="N5" i="2"/>
  <c r="O5" i="2"/>
  <c r="P5" i="2"/>
  <c r="Q5" i="2"/>
  <c r="R5" i="2"/>
  <c r="S5" i="2"/>
  <c r="T5" i="2"/>
  <c r="U5" i="2"/>
  <c r="V5" i="2"/>
  <c r="W5" i="2"/>
  <c r="X5" i="2"/>
  <c r="Y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C6" i="2"/>
  <c r="D6" i="2"/>
  <c r="E6" i="2"/>
  <c r="F6" i="2"/>
  <c r="J6" i="2"/>
  <c r="M6" i="2"/>
  <c r="N6" i="2"/>
  <c r="O6" i="2"/>
  <c r="P6" i="2"/>
  <c r="Q6" i="2"/>
  <c r="R6" i="2"/>
  <c r="S6" i="2"/>
  <c r="T6" i="2"/>
  <c r="U6" i="2"/>
  <c r="V6" i="2"/>
  <c r="W6" i="2"/>
  <c r="X6" i="2"/>
  <c r="Y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C7" i="2"/>
  <c r="D7" i="2"/>
  <c r="E7" i="2"/>
  <c r="F7" i="2"/>
  <c r="M7" i="2"/>
  <c r="N7" i="2"/>
  <c r="O7" i="2"/>
  <c r="P7" i="2"/>
  <c r="Q7" i="2"/>
  <c r="R7" i="2"/>
  <c r="S7" i="2"/>
  <c r="T7" i="2"/>
  <c r="U7" i="2"/>
  <c r="V7" i="2"/>
  <c r="W7" i="2"/>
  <c r="X7" i="2"/>
  <c r="Y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C8" i="2"/>
  <c r="D8" i="2"/>
  <c r="E8" i="2"/>
  <c r="F8" i="2"/>
  <c r="M8" i="2"/>
  <c r="N8" i="2"/>
  <c r="O8" i="2"/>
  <c r="P8" i="2"/>
  <c r="Q8" i="2"/>
  <c r="R8" i="2"/>
  <c r="S8" i="2"/>
  <c r="T8" i="2"/>
  <c r="U8" i="2"/>
  <c r="V8" i="2"/>
  <c r="W8" i="2"/>
  <c r="X8" i="2"/>
  <c r="Y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C9" i="2"/>
  <c r="D9" i="2"/>
  <c r="E9" i="2"/>
  <c r="F9" i="2"/>
  <c r="M9" i="2"/>
  <c r="N9" i="2"/>
  <c r="O9" i="2"/>
  <c r="P9" i="2"/>
  <c r="Q9" i="2"/>
  <c r="R9" i="2"/>
  <c r="S9" i="2"/>
  <c r="T9" i="2"/>
  <c r="U9" i="2"/>
  <c r="V9" i="2"/>
  <c r="W9" i="2"/>
  <c r="X9" i="2"/>
  <c r="Y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C10" i="2"/>
  <c r="D10" i="2"/>
  <c r="E10" i="2"/>
  <c r="F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C11" i="2"/>
  <c r="D11" i="2"/>
  <c r="E11" i="2"/>
  <c r="F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C12" i="2"/>
  <c r="D12" i="2"/>
  <c r="E12" i="2"/>
  <c r="F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C13" i="2"/>
  <c r="D13" i="2"/>
  <c r="E13" i="2"/>
  <c r="F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C14" i="2"/>
  <c r="D14" i="2"/>
  <c r="E14" i="2"/>
  <c r="F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C15" i="2"/>
  <c r="D15" i="2"/>
  <c r="E15" i="2"/>
  <c r="F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C16" i="2"/>
  <c r="D16" i="2"/>
  <c r="E16" i="2"/>
  <c r="F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C17" i="2"/>
  <c r="D17" i="2"/>
  <c r="E17" i="2"/>
  <c r="F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C18" i="2"/>
  <c r="D18" i="2"/>
  <c r="E18" i="2"/>
  <c r="F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C19" i="2"/>
  <c r="D19" i="2"/>
  <c r="E19" i="2"/>
  <c r="F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C20" i="2"/>
  <c r="D20" i="2"/>
  <c r="E20" i="2"/>
  <c r="F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C21" i="2"/>
  <c r="D21" i="2"/>
  <c r="E21" i="2"/>
  <c r="F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C22" i="2"/>
  <c r="D22" i="2"/>
  <c r="E22" i="2"/>
  <c r="F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C23" i="2"/>
  <c r="D23" i="2"/>
  <c r="E23" i="2"/>
  <c r="F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C24" i="2"/>
  <c r="D24" i="2"/>
  <c r="E24" i="2"/>
  <c r="F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C25" i="2"/>
  <c r="D25" i="2"/>
  <c r="E25" i="2"/>
  <c r="F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C26" i="2"/>
  <c r="D26" i="2"/>
  <c r="E26" i="2"/>
  <c r="F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C27" i="2"/>
  <c r="D27" i="2"/>
  <c r="E27" i="2"/>
  <c r="F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C28" i="2"/>
  <c r="D28" i="2"/>
  <c r="E28" i="2"/>
  <c r="F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C29" i="2"/>
  <c r="D29" i="2"/>
  <c r="E29" i="2"/>
  <c r="F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C30" i="2"/>
  <c r="D30" i="2"/>
  <c r="E30" i="2"/>
  <c r="F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C31" i="2"/>
  <c r="D31" i="2"/>
  <c r="E31" i="2"/>
  <c r="F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C32" i="2"/>
  <c r="D32" i="2"/>
  <c r="E32" i="2"/>
  <c r="F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C33" i="2"/>
  <c r="D33" i="2"/>
  <c r="E33" i="2"/>
  <c r="F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C34" i="2"/>
  <c r="D34" i="2"/>
  <c r="E34" i="2"/>
  <c r="F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C35" i="2"/>
  <c r="D35" i="2"/>
  <c r="E35" i="2"/>
  <c r="F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C36" i="2"/>
  <c r="D36" i="2"/>
  <c r="E36" i="2"/>
  <c r="F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C37" i="2"/>
  <c r="D37" i="2"/>
  <c r="E37" i="2"/>
  <c r="F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C38" i="2"/>
  <c r="D38" i="2"/>
  <c r="E38" i="2"/>
  <c r="F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C39" i="2"/>
  <c r="D39" i="2"/>
  <c r="E39" i="2"/>
  <c r="F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C40" i="2"/>
  <c r="D40" i="2"/>
  <c r="E40" i="2"/>
  <c r="F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C41" i="2"/>
  <c r="D41" i="2"/>
  <c r="E41" i="2"/>
  <c r="F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C42" i="2"/>
  <c r="D42" i="2"/>
  <c r="E42" i="2"/>
  <c r="F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C43" i="2"/>
  <c r="D43" i="2"/>
  <c r="E43" i="2"/>
  <c r="F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C44" i="2"/>
  <c r="D44" i="2"/>
  <c r="E44" i="2"/>
  <c r="F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C45" i="2"/>
  <c r="D45" i="2"/>
  <c r="E45" i="2"/>
  <c r="F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C46" i="2"/>
  <c r="D46" i="2"/>
  <c r="E46" i="2"/>
  <c r="F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C47" i="2"/>
  <c r="D47" i="2"/>
  <c r="E47" i="2"/>
  <c r="F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C48" i="2"/>
  <c r="D48" i="2"/>
  <c r="E48" i="2"/>
  <c r="F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C49" i="2"/>
  <c r="D49" i="2"/>
  <c r="E49" i="2"/>
  <c r="F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C50" i="2"/>
  <c r="D50" i="2"/>
  <c r="E50" i="2"/>
  <c r="F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C51" i="2"/>
  <c r="D51" i="2"/>
  <c r="E51" i="2"/>
  <c r="F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C52" i="2"/>
  <c r="D52" i="2"/>
  <c r="E52" i="2"/>
  <c r="F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C53" i="2"/>
  <c r="D53" i="2"/>
  <c r="E53" i="2"/>
  <c r="F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C54" i="2"/>
  <c r="D54" i="2"/>
  <c r="E54" i="2"/>
  <c r="F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C55" i="2"/>
  <c r="D55" i="2"/>
  <c r="E55" i="2"/>
  <c r="F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C56" i="2"/>
  <c r="D56" i="2"/>
  <c r="E56" i="2"/>
  <c r="F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C57" i="2"/>
  <c r="D57" i="2"/>
  <c r="E57" i="2"/>
  <c r="F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C58" i="2"/>
  <c r="D58" i="2"/>
  <c r="E58" i="2"/>
  <c r="F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C59" i="2"/>
  <c r="D59" i="2"/>
  <c r="E59" i="2"/>
  <c r="F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C60" i="2"/>
  <c r="D60" i="2"/>
  <c r="E60" i="2"/>
  <c r="F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C61" i="2"/>
  <c r="D61" i="2"/>
  <c r="E61" i="2"/>
  <c r="F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C62" i="2"/>
  <c r="D62" i="2"/>
  <c r="E62" i="2"/>
  <c r="F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C63" i="2"/>
  <c r="D63" i="2"/>
  <c r="E63" i="2"/>
  <c r="F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C64" i="2"/>
  <c r="D64" i="2"/>
  <c r="E64" i="2"/>
  <c r="F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C65" i="2"/>
  <c r="D65" i="2"/>
  <c r="E65" i="2"/>
  <c r="F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C66" i="2"/>
  <c r="D66" i="2"/>
  <c r="E66" i="2"/>
  <c r="F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C67" i="2"/>
  <c r="D67" i="2"/>
  <c r="E67" i="2"/>
  <c r="F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C68" i="2"/>
  <c r="D68" i="2"/>
  <c r="E68" i="2"/>
  <c r="F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C69" i="2"/>
  <c r="D69" i="2"/>
  <c r="E69" i="2"/>
  <c r="F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C70" i="2"/>
  <c r="D70" i="2"/>
  <c r="E70" i="2"/>
  <c r="F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C71" i="2"/>
  <c r="D71" i="2"/>
  <c r="E71" i="2"/>
  <c r="F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C72" i="2"/>
  <c r="D72" i="2"/>
  <c r="E72" i="2"/>
  <c r="F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C73" i="2"/>
  <c r="D73" i="2"/>
  <c r="E73" i="2"/>
  <c r="F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C74" i="2"/>
  <c r="D74" i="2"/>
  <c r="E74" i="2"/>
  <c r="F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C75" i="2"/>
  <c r="D75" i="2"/>
  <c r="E75" i="2"/>
  <c r="F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C76" i="2"/>
  <c r="D76" i="2"/>
  <c r="E76" i="2"/>
  <c r="F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C77" i="2"/>
  <c r="D77" i="2"/>
  <c r="E77" i="2"/>
  <c r="F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C78" i="2"/>
  <c r="D78" i="2"/>
  <c r="E78" i="2"/>
  <c r="F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C79" i="2"/>
  <c r="D79" i="2"/>
  <c r="E79" i="2"/>
  <c r="F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C80" i="2"/>
  <c r="D80" i="2"/>
  <c r="E80" i="2"/>
  <c r="F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C81" i="2"/>
  <c r="D81" i="2"/>
  <c r="E81" i="2"/>
  <c r="F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C82" i="2"/>
  <c r="D82" i="2"/>
  <c r="E82" i="2"/>
  <c r="F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C83" i="2"/>
  <c r="D83" i="2"/>
  <c r="E83" i="2"/>
  <c r="F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C84" i="2"/>
  <c r="D84" i="2"/>
  <c r="E84" i="2"/>
  <c r="F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C85" i="2"/>
  <c r="D85" i="2"/>
  <c r="E85" i="2"/>
  <c r="F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C86" i="2"/>
  <c r="D86" i="2"/>
  <c r="E86" i="2"/>
  <c r="F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C87" i="2"/>
  <c r="D87" i="2"/>
  <c r="E87" i="2"/>
  <c r="F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C88" i="2"/>
  <c r="D88" i="2"/>
  <c r="E88" i="2"/>
  <c r="F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C89" i="2"/>
  <c r="D89" i="2"/>
  <c r="E89" i="2"/>
  <c r="F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C90" i="2"/>
  <c r="D90" i="2"/>
  <c r="E90" i="2"/>
  <c r="F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C91" i="2"/>
  <c r="D91" i="2"/>
  <c r="E91" i="2"/>
  <c r="F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C92" i="2"/>
  <c r="D92" i="2"/>
  <c r="E92" i="2"/>
  <c r="F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C93" i="2"/>
  <c r="D93" i="2"/>
  <c r="E93" i="2"/>
  <c r="F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C94" i="2"/>
  <c r="D94" i="2"/>
  <c r="E94" i="2"/>
  <c r="F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C95" i="2"/>
  <c r="D95" i="2"/>
  <c r="E95" i="2"/>
  <c r="F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C96" i="2"/>
  <c r="D96" i="2"/>
  <c r="E96" i="2"/>
  <c r="F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C97" i="2"/>
  <c r="D97" i="2"/>
  <c r="E97" i="2"/>
  <c r="F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C98" i="2"/>
  <c r="D98" i="2"/>
  <c r="E98" i="2"/>
  <c r="F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C99" i="2"/>
  <c r="D99" i="2"/>
  <c r="E99" i="2"/>
  <c r="F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C100" i="2"/>
  <c r="D100" i="2"/>
  <c r="E100" i="2"/>
  <c r="F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C101" i="2"/>
  <c r="D101" i="2"/>
  <c r="E101" i="2"/>
  <c r="F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E2" i="3"/>
  <c r="AS3" i="2"/>
  <c r="AR3" i="2"/>
  <c r="AQ3" i="2"/>
  <c r="AP3" i="2"/>
  <c r="AO3" i="2"/>
  <c r="AN3" i="2"/>
  <c r="AM3" i="2"/>
  <c r="AK3" i="2"/>
  <c r="AL3" i="2"/>
  <c r="AJ3" i="2"/>
  <c r="AI3" i="2"/>
  <c r="AH3" i="2"/>
  <c r="AG3" i="2"/>
  <c r="AF3" i="2"/>
  <c r="AE3" i="2"/>
  <c r="AD3" i="2"/>
  <c r="AC3" i="2"/>
  <c r="AB3" i="2"/>
  <c r="AA3" i="2"/>
  <c r="Y3" i="2"/>
  <c r="X3" i="2"/>
  <c r="W3" i="2"/>
  <c r="V3" i="2"/>
  <c r="U3" i="2"/>
  <c r="T3" i="2"/>
  <c r="S3" i="2"/>
  <c r="R3" i="2"/>
  <c r="Q3" i="2"/>
  <c r="P3" i="2"/>
  <c r="O3" i="2"/>
  <c r="N3" i="2"/>
  <c r="J3" i="2"/>
  <c r="F3" i="2"/>
  <c r="E3" i="2"/>
  <c r="D3" i="2"/>
  <c r="C3" i="2"/>
  <c r="DE4" i="2" l="1"/>
  <c r="G3" i="3" s="1"/>
  <c r="DA4" i="2"/>
  <c r="DC4" i="2" s="1"/>
  <c r="D3" i="3" s="1"/>
  <c r="CZ4" i="2"/>
  <c r="DA3" i="2"/>
  <c r="J2" i="3"/>
  <c r="H2" i="3"/>
  <c r="I2" i="3"/>
  <c r="G2" i="3"/>
  <c r="CZ3" i="2"/>
  <c r="DD4" i="2" l="1"/>
  <c r="F3" i="3" s="1"/>
  <c r="C2" i="3"/>
</calcChain>
</file>

<file path=xl/sharedStrings.xml><?xml version="1.0" encoding="utf-8"?>
<sst xmlns="http://schemas.openxmlformats.org/spreadsheetml/2006/main" count="265" uniqueCount="146">
  <si>
    <t>Teil 1</t>
  </si>
  <si>
    <t>1.1. a.)</t>
  </si>
  <si>
    <t>1.1. b.)</t>
  </si>
  <si>
    <t>1.1. c.)</t>
  </si>
  <si>
    <t>1.1. d.)</t>
  </si>
  <si>
    <t>1.2. a.)</t>
  </si>
  <si>
    <t>1.2. b.)</t>
  </si>
  <si>
    <t>1.2. c.)</t>
  </si>
  <si>
    <t>1.2. d.)</t>
  </si>
  <si>
    <t>1.2. e.)</t>
  </si>
  <si>
    <t>1.2. f.)</t>
  </si>
  <si>
    <t>1.3. a.)</t>
  </si>
  <si>
    <t>1.3. b.)</t>
  </si>
  <si>
    <t>1.3. c.)</t>
  </si>
  <si>
    <t>1.4. a.)</t>
  </si>
  <si>
    <t>1.4. b.)</t>
  </si>
  <si>
    <t>1.4. c.)</t>
  </si>
  <si>
    <t>1.4. d.)</t>
  </si>
  <si>
    <t>1.4. e.)</t>
  </si>
  <si>
    <t>1.4. f.)</t>
  </si>
  <si>
    <t>1.4. g.)</t>
  </si>
  <si>
    <t>1.4. h.)</t>
  </si>
  <si>
    <t>1.5. a.)</t>
  </si>
  <si>
    <t>1.5. b.)</t>
  </si>
  <si>
    <t>1.5. c.)</t>
  </si>
  <si>
    <t>1.5. d.)</t>
  </si>
  <si>
    <t>1.6. a.)</t>
  </si>
  <si>
    <t>1.6. b.)</t>
  </si>
  <si>
    <t>1.6. c.)</t>
  </si>
  <si>
    <t>1.6. d.)</t>
  </si>
  <si>
    <t>1.6. e.)</t>
  </si>
  <si>
    <t>1.6. f.)</t>
  </si>
  <si>
    <t>1.6. g.)</t>
  </si>
  <si>
    <t>1.6. h.)</t>
  </si>
  <si>
    <t>1.6. i.)</t>
  </si>
  <si>
    <t>1.6. j.)</t>
  </si>
  <si>
    <t>1.6. k.)</t>
  </si>
  <si>
    <t>1.6. l.)</t>
  </si>
  <si>
    <t>1.7. a.)</t>
  </si>
  <si>
    <t>1.7. b.)</t>
  </si>
  <si>
    <t>1.7. c.)</t>
  </si>
  <si>
    <t>1.7. d.)</t>
  </si>
  <si>
    <t>Teil II</t>
  </si>
  <si>
    <t>2.1. a.)</t>
  </si>
  <si>
    <t>2.1. b.)</t>
  </si>
  <si>
    <t>2.2. a.)</t>
  </si>
  <si>
    <t>2.2. b.)</t>
  </si>
  <si>
    <t>2.4. a.)</t>
  </si>
  <si>
    <t>2.4. b.)</t>
  </si>
  <si>
    <t>Teil III:</t>
  </si>
  <si>
    <t>3.2.</t>
  </si>
  <si>
    <t>3.3. a.)</t>
  </si>
  <si>
    <t>3.3. b.)</t>
  </si>
  <si>
    <t>3.3. c.)</t>
  </si>
  <si>
    <t>3.3. d.)</t>
  </si>
  <si>
    <t>Teil IV:</t>
  </si>
  <si>
    <t>Schule</t>
  </si>
  <si>
    <t>Gesamtpunktzahl</t>
  </si>
  <si>
    <t xml:space="preserve">Anzahl nicht bearbeitet </t>
  </si>
  <si>
    <t>Anzahl falsch gelöst oder nicht bearbeitet</t>
  </si>
  <si>
    <t>Anteil korrekt gelöst</t>
  </si>
  <si>
    <t>Anteil korrekt gelöst Teil 1</t>
  </si>
  <si>
    <t>Anteil korrekt gelöst Teil 2</t>
  </si>
  <si>
    <t>Anteil korrekt gelöst Teil 3</t>
  </si>
  <si>
    <t>Anteil korrekt gelöst Teil 4</t>
  </si>
  <si>
    <t>Name</t>
  </si>
  <si>
    <t>Ergebnis</t>
  </si>
  <si>
    <t>Eingabehilfen:</t>
  </si>
  <si>
    <t>Tipp: Die Musterlösung kann kopiert und mehrmals eingefügt werden. Dann müssen nur die Fehler eingetragen werden.</t>
  </si>
  <si>
    <t>&gt;</t>
  </si>
  <si>
    <t>&lt;</t>
  </si>
  <si>
    <t>Aufgeschriebene Zahlen/Zeichen in die entsprechende Zelle eintragen</t>
  </si>
  <si>
    <r>
      <t xml:space="preserve">Bei </t>
    </r>
    <r>
      <rPr>
        <b/>
        <sz val="11"/>
        <color theme="1"/>
        <rFont val="Aptos Narrow"/>
        <family val="2"/>
        <scheme val="minor"/>
      </rPr>
      <t>Ankreuzaufgaben</t>
    </r>
    <r>
      <rPr>
        <sz val="11"/>
        <color theme="1"/>
        <rFont val="Aptos Narrow"/>
        <family val="2"/>
        <scheme val="minor"/>
      </rPr>
      <t>: Für das 1. Kreuz eine 0 eintragen, für das 2. Kreuz eine 1 eintragen usw. (s. Musterlösung)</t>
    </r>
  </si>
  <si>
    <t>3'5</t>
  </si>
  <si>
    <t>2,1'4</t>
  </si>
  <si>
    <t>Musterschule</t>
  </si>
  <si>
    <t>Musterlösung</t>
  </si>
  <si>
    <r>
      <t xml:space="preserve">Bei </t>
    </r>
    <r>
      <rPr>
        <b/>
        <sz val="11"/>
        <color theme="1"/>
        <rFont val="Aptos Narrow"/>
        <family val="2"/>
        <scheme val="minor"/>
      </rPr>
      <t>richtig-oder-falsch</t>
    </r>
    <r>
      <rPr>
        <sz val="11"/>
        <color theme="1"/>
        <rFont val="Aptos Narrow"/>
        <family val="2"/>
        <scheme val="minor"/>
      </rPr>
      <t xml:space="preserve"> Aufgaben: 0 für falsch, 1 für richtig (z.B. in Aufgabe 2.1 a) und b))</t>
    </r>
  </si>
  <si>
    <r>
      <t xml:space="preserve">Bei </t>
    </r>
    <r>
      <rPr>
        <b/>
        <sz val="11"/>
        <color theme="1"/>
        <rFont val="Aptos Narrow"/>
        <family val="2"/>
        <scheme val="minor"/>
      </rPr>
      <t>unbearbeiteten</t>
    </r>
    <r>
      <rPr>
        <sz val="11"/>
        <color theme="1"/>
        <rFont val="Aptos Narrow"/>
        <family val="2"/>
        <scheme val="minor"/>
      </rPr>
      <t xml:space="preserve"> Aufgaben: 999 eintragen</t>
    </r>
  </si>
  <si>
    <t>2.3. a.)</t>
  </si>
  <si>
    <t>2.3. b.)</t>
  </si>
  <si>
    <t>2.5. a.)</t>
  </si>
  <si>
    <t>2.5. b.)</t>
  </si>
  <si>
    <t>2.5. c.)</t>
  </si>
  <si>
    <t>2.5. d.)</t>
  </si>
  <si>
    <t>2.5. e.)</t>
  </si>
  <si>
    <t>2.5. f.)</t>
  </si>
  <si>
    <t>7'5</t>
  </si>
  <si>
    <t>1'8</t>
  </si>
  <si>
    <t>12'25</t>
  </si>
  <si>
    <t>6'15</t>
  </si>
  <si>
    <t>9'2</t>
  </si>
  <si>
    <t>15'16</t>
  </si>
  <si>
    <t>3.1. a.)</t>
  </si>
  <si>
    <t>3.1. b.)</t>
  </si>
  <si>
    <t>3.1. c.)</t>
  </si>
  <si>
    <t>3.1. d.)</t>
  </si>
  <si>
    <t>3.2. c.)</t>
  </si>
  <si>
    <t>3.2. d.)</t>
  </si>
  <si>
    <t>4.1. a.)</t>
  </si>
  <si>
    <t>4.1. b.)</t>
  </si>
  <si>
    <t>4.1. c.)</t>
  </si>
  <si>
    <t>4.1. d.)</t>
  </si>
  <si>
    <t>4.1. e.)</t>
  </si>
  <si>
    <t>4.1. f.)</t>
  </si>
  <si>
    <t>4.1. g.)</t>
  </si>
  <si>
    <t>4.1. h.)</t>
  </si>
  <si>
    <t>4.2. a.)</t>
  </si>
  <si>
    <t>4.2. b.)</t>
  </si>
  <si>
    <t>5.1. a.)</t>
  </si>
  <si>
    <t>5.2.</t>
  </si>
  <si>
    <t>5.3.</t>
  </si>
  <si>
    <t>5.4. a.)</t>
  </si>
  <si>
    <t>5.4. b.)</t>
  </si>
  <si>
    <t>5.5.</t>
  </si>
  <si>
    <t>5.6.</t>
  </si>
  <si>
    <t>5.7.</t>
  </si>
  <si>
    <t>5.8.</t>
  </si>
  <si>
    <t>5.9. a.)</t>
  </si>
  <si>
    <t>5.9. b.)</t>
  </si>
  <si>
    <t>5.10. a.)</t>
  </si>
  <si>
    <t>5.10. b.)</t>
  </si>
  <si>
    <t>5.10. c.)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</si>
  <si>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</si>
  <si>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</si>
  <si>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</si>
  <si>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</si>
  <si>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</si>
  <si>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</si>
  <si>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</si>
  <si>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</si>
  <si>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</si>
  <si>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 a.)</t>
  </si>
  <si>
    <t>6.10. b.)</t>
  </si>
  <si>
    <t>6.10. c.)</t>
  </si>
  <si>
    <t>3+x</t>
  </si>
  <si>
    <t>x-3</t>
  </si>
  <si>
    <t>2a</t>
  </si>
  <si>
    <t>Teil V:</t>
  </si>
  <si>
    <t>Teil VI:</t>
  </si>
  <si>
    <t>2a+8</t>
  </si>
  <si>
    <r>
      <rPr>
        <b/>
        <sz val="11"/>
        <color theme="1"/>
        <rFont val="Aptos Narrow"/>
        <family val="2"/>
        <scheme val="minor"/>
      </rPr>
      <t>Bruchschreibweise</t>
    </r>
    <r>
      <rPr>
        <sz val="11"/>
        <color theme="1"/>
        <rFont val="Aptos Narrow"/>
        <family val="2"/>
        <scheme val="minor"/>
      </rPr>
      <t>: Zahlen mit einem Apostroph voneinander trennen</t>
    </r>
  </si>
  <si>
    <t>Anzahl falsch gelöst</t>
  </si>
  <si>
    <t>Anteil korrekt gelöst Teil 5</t>
  </si>
  <si>
    <t>Anteil korrekt gelöst Teil 6</t>
  </si>
  <si>
    <t>für 2.1.: richtig 1, falsch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</si>
</sst>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" fontId="0" fillId="0" borderId="0" xfId="0" applyNumberFormat="1"/>
    <xf numFmtId="10" fontId="0" fillId="0" borderId="0" xfId="0" applyNumberFormat="1"/>
    <xf numFmtId="0" fontId="0" fillId="2" borderId="0" xfId="0" applyFill="1"/>
    <xf numFmtId="12" fontId="0" fillId="0" borderId="0" xfId="0" quotePrefix="1" applyNumberFormat="1"/>
    <xf numFmtId="0" fontId="1" fillId="0" borderId="0" xfId="0" applyFont="1"/>
    <xf numFmtId="0" fontId="0" fillId="3" borderId="1" xfId="0" applyFill="1" applyBorder="1"/>
    <xf numFmtId="0" fontId="0" fillId="0" borderId="2" xfId="0" applyBorder="1"/>
    <xf numFmtId="0" fontId="0" fillId="5" borderId="1" xfId="0" applyFill="1" applyBorder="1"/>
    <xf numFmtId="0" fontId="0" fillId="6" borderId="1" xfId="0" applyFill="1" applyBorder="1"/>
    <xf numFmtId="0" fontId="0" fillId="4" borderId="1" xfId="0" applyFill="1" applyBorder="1"/>
    <xf numFmtId="16" fontId="0" fillId="4" borderId="1" xfId="0" applyNumberFormat="1" applyFill="1" applyBorder="1"/>
    <xf numFmtId="0" fontId="2" fillId="3" borderId="0" xfId="0" applyFont="1" applyFill="1" applyAlignment="1">
      <alignment horizontal="center" vertical="top" wrapText="1"/>
    </xf>
    <xf numFmtId="10" fontId="2" fillId="3" borderId="0" xfId="0" applyNumberFormat="1" applyFont="1" applyFill="1" applyAlignment="1">
      <alignment horizontal="center" vertical="top" wrapText="1"/>
    </xf>
    <xf numFmtId="0" fontId="3" fillId="0" borderId="0" xfId="0" applyFont="1"/>
    <xf numFmtId="0" fontId="0" fillId="6" borderId="0" xfId="0" applyFill="1"/>
    <xf numFmtId="0" fontId="0" fillId="6" borderId="3" xfId="0" applyFill="1" applyBorder="1"/>
    <xf numFmtId="0" fontId="0" fillId="7" borderId="0" xfId="0" applyFill="1"/>
    <xf numFmtId="0" fontId="0" fillId="8" borderId="0" xfId="0" applyFill="1"/>
    <xf numFmtId="2" fontId="0" fillId="0" borderId="0" xfId="0" applyNumberFormat="1"/>
    <xf numFmtId="2" fontId="0" fillId="4" borderId="1" xfId="0" applyNumberFormat="1" applyFill="1" applyBorder="1"/>
    <xf numFmtId="2" fontId="1" fillId="0" borderId="0" xfId="0" applyNumberFormat="1" applyFont="1"/>
    <xf numFmtId="0" fontId="0" fillId="9" borderId="0" xfId="0" applyFill="1"/>
    <xf numFmtId="0" fontId="0" fillId="9" borderId="4" xfId="0" applyFill="1" applyBorder="1"/>
    <xf numFmtId="0" fontId="0" fillId="0" borderId="6" xfId="0" applyBorder="1"/>
    <xf numFmtId="0" fontId="0" fillId="0" borderId="5" xfId="0" applyBorder="1"/>
    <xf numFmtId="0" fontId="0" fillId="3" borderId="7" xfId="0" applyFill="1" applyBorder="1"/>
    <xf numFmtId="49" fontId="0" fillId="0" borderId="0" xfId="0" applyNumberFormat="1"/>
    <xf numFmtId="0" fontId="0" fillId="0" borderId="0" xfId="0" applyAlignment="1">
      <alignment horizontal="center" vertical="top" wrapText="1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B3"/>
      <color rgb="FFF1F7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428624</xdr:colOff>
      <xdr:row>0</xdr:row>
      <xdr:rowOff>161925</xdr:rowOff>
    </xdr:from>
    <xdr:to>
      <xdr:col>2</xdr:col>
      <xdr:colOff>371475</xdr:colOff>
      <xdr:row>3</xdr:row>
      <xdr:rowOff>11573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CB02802-10ED-FFD6-B067-D5E299544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161925"/>
          <a:ext cx="1466851" cy="552527"/>
        </a:xfrm>
        <a:prstGeom prst="rect">
          <a:avLst/>
        </a:prstGeom>
      </xdr:spPr>
    </xdr:pic>
    <xdr:clientData/>
  </xdr:twoCellAnchor>
  <xdr:twoCellAnchor editAs="oneCell">
    <xdr:from>
      <xdr:col>1</xdr:col>
      <xdr:colOff>138653</xdr:colOff>
      <xdr:row>3</xdr:row>
      <xdr:rowOff>12700</xdr:rowOff>
    </xdr:from>
    <xdr:to>
      <xdr:col>1</xdr:col>
      <xdr:colOff>658843</xdr:colOff>
      <xdr:row>5</xdr:row>
      <xdr:rowOff>171450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1FBF6B8-AE14-E13A-9516-157132397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653" y="742950"/>
          <a:ext cx="520190" cy="527050"/>
        </a:xfrm>
        <a:prstGeom prst="rect">
          <a:avLst/>
        </a:prstGeom>
      </xdr:spPr>
    </xdr:pic>
    <xdr:clientData/>
  </xdr:twoCellAnchor>
  <xdr:oneCellAnchor>
    <xdr:from>
      <xdr:col>9</xdr:col>
      <xdr:colOff>347013</xdr:colOff>
      <xdr:row>4</xdr:row>
      <xdr:rowOff>164694</xdr:rowOff>
    </xdr:from>
    <xdr:ext cx="163951" cy="1971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D631694F-7CC3-84AD-4EB0-2E31A0CFCF98}"/>
                </a:ext>
              </a:extLst>
            </xdr:cNvPr>
            <xdr:cNvSpPr txBox="1"/>
          </xdr:nvSpPr>
          <xdr:spPr>
            <a:xfrm>
              <a:off x="7205013" y="1043452"/>
              <a:ext cx="163951" cy="1971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ox>
                      <m:boxPr>
                        <m:ctrlPr>
                          <a:rPr lang="de-DE" sz="1100" i="1">
                            <a:latin typeface="Cambria Math" panose="02040503050406030204" pitchFamily="18" charset="0"/>
                          </a:rPr>
                        </m:ctrlPr>
                      </m:boxPr>
                      <m:e>
                        <m:argPr>
                          <m:argSz m:val="-1"/>
                        </m:argPr>
                        <m:r>
                          <m:rPr>
                            <m:brk m:alnAt="63"/>
                          </m:rPr>
                          <a:rPr lang="de-DE" sz="1100" b="0" i="1">
                            <a:latin typeface="Cambria Math" panose="02040503050406030204" pitchFamily="18" charset="0"/>
                          </a:rPr>
                          <m:t>2</m:t>
                        </m:r>
                        <m:f>
                          <m:fPr>
                            <m:ctrlPr>
                              <a:rPr lang="de-DE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4</m:t>
                            </m:r>
                          </m:den>
                        </m:f>
                      </m:e>
                    </m:box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D631694F-7CC3-84AD-4EB0-2E31A0CFCF98}"/>
                </a:ext>
              </a:extLst>
            </xdr:cNvPr>
            <xdr:cNvSpPr txBox="1"/>
          </xdr:nvSpPr>
          <xdr:spPr>
            <a:xfrm>
              <a:off x="7205013" y="1043452"/>
              <a:ext cx="163951" cy="1971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100" i="0">
                  <a:latin typeface="Cambria Math" panose="02040503050406030204" pitchFamily="18" charset="0"/>
                </a:rPr>
                <a:t>□(64&amp;</a:t>
              </a:r>
              <a:r>
                <a:rPr lang="de-DE" sz="1100" b="0" i="0">
                  <a:latin typeface="Cambria Math" panose="02040503050406030204" pitchFamily="18" charset="0"/>
                </a:rPr>
                <a:t>2 1/4)</a:t>
              </a:r>
              <a:endParaRPr lang="de-DE" sz="1100"/>
            </a:p>
          </xdr:txBody>
        </xdr:sp>
      </mc:Fallback>
    </mc:AlternateContent>
    <xdr:clientData/>
  </xdr:oneCellAnchor>
  <xdr:oneCellAnchor>
    <xdr:from>
      <xdr:col>8</xdr:col>
      <xdr:colOff>461250</xdr:colOff>
      <xdr:row>4</xdr:row>
      <xdr:rowOff>169626</xdr:rowOff>
    </xdr:from>
    <xdr:ext cx="85921" cy="1986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3A30D6B7-EE6B-8E12-C126-ED96EEA4EBA7}"/>
                </a:ext>
              </a:extLst>
            </xdr:cNvPr>
            <xdr:cNvSpPr txBox="1"/>
          </xdr:nvSpPr>
          <xdr:spPr>
            <a:xfrm>
              <a:off x="6557250" y="1048384"/>
              <a:ext cx="85921" cy="1986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ox>
                      <m:boxPr>
                        <m:ctrlPr>
                          <a:rPr lang="de-DE" sz="1100" i="1">
                            <a:latin typeface="Cambria Math" panose="02040503050406030204" pitchFamily="18" charset="0"/>
                          </a:rPr>
                        </m:ctrlPr>
                      </m:boxPr>
                      <m:e>
                        <m:argPr>
                          <m:argSz m:val="-1"/>
                        </m:argPr>
                        <m:f>
                          <m:fPr>
                            <m:ctrlPr>
                              <a:rPr lang="de-DE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num>
                          <m:den>
                            <m:r>
                              <a:rPr lang="de-DE" sz="1100" b="0" i="1">
                                <a:latin typeface="Cambria Math" panose="02040503050406030204" pitchFamily="18" charset="0"/>
                              </a:rPr>
                              <m:t>5</m:t>
                            </m:r>
                          </m:den>
                        </m:f>
                      </m:e>
                    </m:box>
                  </m:oMath>
                </m:oMathPara>
              </a14:m>
              <a:endParaRPr lang="de-DE" sz="1100"/>
            </a:p>
          </xdr:txBody>
        </xdr:sp>
      </mc:Choice>
      <mc:Fallback xmlns="">
        <xdr:sp macro="" textlink="">
          <xdr:nvSpPr>
            <xdr:cNvPr id="7" name="Textfeld 6">
              <a:extLst>
                <a:ext uri="{FF2B5EF4-FFF2-40B4-BE49-F238E27FC236}">
                  <a16:creationId xmlns:a16="http://schemas.microsoft.com/office/drawing/2014/main" id="{3A30D6B7-EE6B-8E12-C126-ED96EEA4EBA7}"/>
                </a:ext>
              </a:extLst>
            </xdr:cNvPr>
            <xdr:cNvSpPr txBox="1"/>
          </xdr:nvSpPr>
          <xdr:spPr>
            <a:xfrm>
              <a:off x="6557250" y="1048384"/>
              <a:ext cx="85921" cy="1986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i="0">
                  <a:latin typeface="Cambria Math" panose="02040503050406030204" pitchFamily="18" charset="0"/>
                </a:rPr>
                <a:t>□(64&amp;</a:t>
              </a:r>
              <a:r>
                <a:rPr lang="de-DE" sz="1100" b="0" i="0">
                  <a:latin typeface="Cambria Math" panose="02040503050406030204" pitchFamily="18" charset="0"/>
                </a:rPr>
                <a:t>3/5)</a:t>
              </a:r>
              <a:endParaRPr lang="de-DE" sz="1100"/>
            </a:p>
          </xdr:txBody>
        </xdr:sp>
      </mc:Fallback>
    </mc:AlternateContent>
    <xdr:clientData/>
  </xdr:oneCellAnchor>
  <xdr:twoCellAnchor>
    <xdr:from>
      <xdr:col>8</xdr:col>
      <xdr:colOff>110615</xdr:colOff>
      <xdr:row>4</xdr:row>
      <xdr:rowOff>178212</xdr:rowOff>
    </xdr:from>
    <xdr:to>
      <xdr:col>10</xdr:col>
      <xdr:colOff>204179</xdr:colOff>
      <xdr:row>6</xdr:row>
      <xdr:rowOff>6248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D6221C3C-DE85-4497-7AD7-96A5CEFA0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06615" y="1056970"/>
          <a:ext cx="1617564" cy="190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FFA7F-562A-4325-B277-4F8950613D4E}">
  <dimension ref="A1:CX1019"/>
  <sheetViews>
    <sheetView tabSelected="1" zoomScale="145" zoomScaleNormal="145" workbookViewId="0">
      <pane ySplit="10" topLeftCell="A11" activePane="bottomLeft" state="frozen"/>
      <selection pane="bottomLeft" activeCell="L19" sqref="L19"/>
    </sheetView>
  </sheetViews>
  <sheetFormatPr baseColWidth="10" defaultRowHeight="14.5" x14ac:dyDescent="0.35"/>
  <cols>
    <col min="46" max="46" width="10.90625" style="19"/>
  </cols>
  <sheetData>
    <row r="1" spans="1:102" ht="26" x14ac:dyDescent="0.6">
      <c r="A1" s="22"/>
      <c r="B1" s="22"/>
      <c r="C1" s="23"/>
      <c r="D1" s="14" t="s">
        <v>67</v>
      </c>
    </row>
    <row r="2" spans="1:102" x14ac:dyDescent="0.35">
      <c r="A2" s="22"/>
      <c r="B2" s="22"/>
      <c r="C2" s="23"/>
      <c r="D2" t="s">
        <v>71</v>
      </c>
    </row>
    <row r="3" spans="1:102" x14ac:dyDescent="0.35">
      <c r="A3" s="22"/>
      <c r="B3" s="22"/>
      <c r="C3" s="23"/>
      <c r="D3" t="s">
        <v>72</v>
      </c>
    </row>
    <row r="4" spans="1:102" x14ac:dyDescent="0.35">
      <c r="A4" s="22"/>
      <c r="B4" s="22"/>
      <c r="C4" s="23"/>
      <c r="D4" t="s">
        <v>77</v>
      </c>
    </row>
    <row r="5" spans="1:102" x14ac:dyDescent="0.35">
      <c r="A5" s="22"/>
      <c r="B5" s="22"/>
      <c r="C5" s="23"/>
      <c r="D5" t="s">
        <v>78</v>
      </c>
    </row>
    <row r="6" spans="1:102" x14ac:dyDescent="0.35">
      <c r="A6" s="22"/>
      <c r="B6" s="22"/>
      <c r="C6" s="23"/>
      <c r="D6" t="s">
        <v>141</v>
      </c>
    </row>
    <row r="7" spans="1:102" x14ac:dyDescent="0.35">
      <c r="A7" s="22"/>
      <c r="B7" s="22"/>
      <c r="C7" s="23"/>
      <c r="D7" t="s">
        <v>68</v>
      </c>
      <c r="AR7" t="s">
        <v>145</v>
      </c>
    </row>
    <row r="8" spans="1:102" x14ac:dyDescent="0.35">
      <c r="A8" s="24"/>
      <c r="B8" s="25"/>
      <c r="C8" s="26" t="s">
        <v>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10" t="s">
        <v>42</v>
      </c>
      <c r="AS8" s="10"/>
      <c r="AT8" s="2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8" t="s">
        <v>49</v>
      </c>
      <c r="BG8" s="8"/>
      <c r="BH8" s="8"/>
      <c r="BI8" s="8"/>
      <c r="BJ8" s="8"/>
      <c r="BK8" s="8"/>
      <c r="BL8" s="8"/>
      <c r="BM8" s="8"/>
      <c r="BN8" s="8"/>
      <c r="BO8" s="9" t="s">
        <v>55</v>
      </c>
      <c r="BP8" s="9"/>
      <c r="BQ8" s="9"/>
      <c r="BR8" s="9"/>
      <c r="BS8" s="9"/>
      <c r="BT8" s="9"/>
      <c r="BU8" s="16"/>
      <c r="BV8" s="15"/>
      <c r="BW8" s="15"/>
      <c r="BX8" s="15"/>
      <c r="BY8" s="17" t="s">
        <v>138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8" t="s">
        <v>139</v>
      </c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</row>
    <row r="9" spans="1:102" x14ac:dyDescent="0.35">
      <c r="A9" t="s">
        <v>56</v>
      </c>
      <c r="B9" t="s">
        <v>65</v>
      </c>
      <c r="C9" s="6" t="s">
        <v>1</v>
      </c>
      <c r="D9" s="6" t="s">
        <v>2</v>
      </c>
      <c r="E9" s="6" t="s">
        <v>3</v>
      </c>
      <c r="F9" s="6" t="s">
        <v>4</v>
      </c>
      <c r="G9" s="6" t="s">
        <v>5</v>
      </c>
      <c r="H9" s="6" t="s">
        <v>6</v>
      </c>
      <c r="I9" s="6" t="s">
        <v>7</v>
      </c>
      <c r="J9" s="6" t="s">
        <v>8</v>
      </c>
      <c r="K9" s="6" t="s">
        <v>9</v>
      </c>
      <c r="L9" s="6" t="s">
        <v>10</v>
      </c>
      <c r="M9" s="6" t="s">
        <v>11</v>
      </c>
      <c r="N9" s="6" t="s">
        <v>12</v>
      </c>
      <c r="O9" s="6" t="s">
        <v>13</v>
      </c>
      <c r="P9" s="6" t="s">
        <v>14</v>
      </c>
      <c r="Q9" s="6" t="s">
        <v>15</v>
      </c>
      <c r="R9" s="6" t="s">
        <v>16</v>
      </c>
      <c r="S9" s="6" t="s">
        <v>17</v>
      </c>
      <c r="T9" s="6" t="s">
        <v>18</v>
      </c>
      <c r="U9" s="6" t="s">
        <v>19</v>
      </c>
      <c r="V9" s="6" t="s">
        <v>20</v>
      </c>
      <c r="W9" s="6" t="s">
        <v>21</v>
      </c>
      <c r="X9" s="6" t="s">
        <v>22</v>
      </c>
      <c r="Y9" s="6" t="s">
        <v>23</v>
      </c>
      <c r="Z9" s="6" t="s">
        <v>24</v>
      </c>
      <c r="AA9" s="6" t="s">
        <v>25</v>
      </c>
      <c r="AB9" s="6" t="s">
        <v>26</v>
      </c>
      <c r="AC9" s="6" t="s">
        <v>27</v>
      </c>
      <c r="AD9" s="6" t="s">
        <v>28</v>
      </c>
      <c r="AE9" s="6" t="s">
        <v>29</v>
      </c>
      <c r="AF9" s="6" t="s">
        <v>30</v>
      </c>
      <c r="AG9" s="6" t="s">
        <v>31</v>
      </c>
      <c r="AH9" s="6" t="s">
        <v>32</v>
      </c>
      <c r="AI9" s="6" t="s">
        <v>33</v>
      </c>
      <c r="AJ9" s="6" t="s">
        <v>34</v>
      </c>
      <c r="AK9" s="6" t="s">
        <v>35</v>
      </c>
      <c r="AL9" s="6" t="s">
        <v>36</v>
      </c>
      <c r="AM9" s="6" t="s">
        <v>37</v>
      </c>
      <c r="AN9" s="6" t="s">
        <v>38</v>
      </c>
      <c r="AO9" s="6" t="s">
        <v>39</v>
      </c>
      <c r="AP9" s="6" t="s">
        <v>40</v>
      </c>
      <c r="AQ9" s="6" t="s">
        <v>41</v>
      </c>
      <c r="AR9" s="10" t="s">
        <v>43</v>
      </c>
      <c r="AS9" s="10" t="s">
        <v>44</v>
      </c>
      <c r="AT9" s="20" t="s">
        <v>45</v>
      </c>
      <c r="AU9" s="10" t="s">
        <v>46</v>
      </c>
      <c r="AV9" s="11" t="s">
        <v>79</v>
      </c>
      <c r="AW9" s="11" t="s">
        <v>80</v>
      </c>
      <c r="AX9" s="10" t="s">
        <v>47</v>
      </c>
      <c r="AY9" s="10" t="s">
        <v>48</v>
      </c>
      <c r="AZ9" s="11" t="s">
        <v>81</v>
      </c>
      <c r="BA9" s="10" t="s">
        <v>82</v>
      </c>
      <c r="BB9" s="10" t="s">
        <v>83</v>
      </c>
      <c r="BC9" s="10" t="s">
        <v>84</v>
      </c>
      <c r="BD9" s="10" t="s">
        <v>85</v>
      </c>
      <c r="BE9" s="10" t="s">
        <v>86</v>
      </c>
      <c r="BF9" s="8" t="s">
        <v>93</v>
      </c>
      <c r="BG9" s="8" t="s">
        <v>94</v>
      </c>
      <c r="BH9" s="8" t="s">
        <v>95</v>
      </c>
      <c r="BI9" s="8" t="s">
        <v>96</v>
      </c>
      <c r="BJ9" s="8" t="s">
        <v>50</v>
      </c>
      <c r="BK9" s="8" t="s">
        <v>51</v>
      </c>
      <c r="BL9" s="8" t="s">
        <v>52</v>
      </c>
      <c r="BM9" s="8" t="s">
        <v>53</v>
      </c>
      <c r="BN9" s="8" t="s">
        <v>54</v>
      </c>
      <c r="BO9" s="15" t="s">
        <v>99</v>
      </c>
      <c r="BP9" s="15" t="s">
        <v>100</v>
      </c>
      <c r="BQ9" s="15" t="s">
        <v>101</v>
      </c>
      <c r="BR9" s="15" t="s">
        <v>102</v>
      </c>
      <c r="BS9" s="15" t="s">
        <v>103</v>
      </c>
      <c r="BT9" s="15" t="s">
        <v>104</v>
      </c>
      <c r="BU9" s="15" t="s">
        <v>105</v>
      </c>
      <c r="BV9" s="15" t="s">
        <v>106</v>
      </c>
      <c r="BW9" s="15" t="s">
        <v>107</v>
      </c>
      <c r="BX9" s="15" t="s">
        <v>108</v>
      </c>
      <c r="BY9" s="17" t="s">
        <v>109</v>
      </c>
      <c r="BZ9" s="17" t="s">
        <v>110</v>
      </c>
      <c r="CA9" s="17" t="s">
        <v>111</v>
      </c>
      <c r="CB9" s="17" t="s">
        <v>112</v>
      </c>
      <c r="CC9" s="17" t="s">
        <v>113</v>
      </c>
      <c r="CD9" s="17" t="s">
        <v>114</v>
      </c>
      <c r="CE9" s="17" t="s">
        <v>115</v>
      </c>
      <c r="CF9" s="17" t="s">
        <v>116</v>
      </c>
      <c r="CG9" s="17" t="s">
        <v>117</v>
      </c>
      <c r="CH9" s="17" t="s">
        <v>118</v>
      </c>
      <c r="CI9" s="17" t="s">
        <v>119</v>
      </c>
      <c r="CJ9" s="17" t="s">
        <v>120</v>
      </c>
      <c r="CK9" s="17" t="s">
        <v>121</v>
      </c>
      <c r="CL9" s="17" t="s">
        <v>122</v>
      </c>
      <c r="CM9" s="18" t="s">
        <v>123</v>
      </c>
      <c r="CN9" s="18" t="s">
        <v>124</v>
      </c>
      <c r="CO9" s="18" t="s">
        <v>125</v>
      </c>
      <c r="CP9" s="18" t="s">
        <v>126</v>
      </c>
      <c r="CQ9" s="18" t="s">
        <v>127</v>
      </c>
      <c r="CR9" s="18" t="s">
        <v>128</v>
      </c>
      <c r="CS9" s="18" t="s">
        <v>129</v>
      </c>
      <c r="CT9" s="18" t="s">
        <v>130</v>
      </c>
      <c r="CU9" s="18" t="s">
        <v>131</v>
      </c>
      <c r="CV9" s="18" t="s">
        <v>132</v>
      </c>
      <c r="CW9" s="18" t="s">
        <v>133</v>
      </c>
      <c r="CX9" s="18" t="s">
        <v>134</v>
      </c>
    </row>
    <row r="10" spans="1:102" x14ac:dyDescent="0.35">
      <c r="A10" t="s">
        <v>75</v>
      </c>
      <c r="B10" t="s">
        <v>76</v>
      </c>
      <c r="C10" s="7">
        <v>7000</v>
      </c>
      <c r="D10">
        <v>5300</v>
      </c>
      <c r="E10">
        <v>4080</v>
      </c>
      <c r="F10">
        <v>12500</v>
      </c>
      <c r="G10">
        <v>9900</v>
      </c>
      <c r="H10">
        <v>4600</v>
      </c>
      <c r="I10">
        <v>4000</v>
      </c>
      <c r="J10">
        <v>6999</v>
      </c>
      <c r="K10">
        <v>3490</v>
      </c>
      <c r="L10">
        <v>3900</v>
      </c>
      <c r="M10" t="s">
        <v>69</v>
      </c>
      <c r="N10" t="s">
        <v>69</v>
      </c>
      <c r="O10" t="s">
        <v>70</v>
      </c>
      <c r="P10">
        <v>500</v>
      </c>
      <c r="Q10">
        <v>836</v>
      </c>
      <c r="R10">
        <v>4500</v>
      </c>
      <c r="S10">
        <v>64000</v>
      </c>
      <c r="T10">
        <v>699</v>
      </c>
      <c r="U10">
        <v>254</v>
      </c>
      <c r="V10">
        <v>2500</v>
      </c>
      <c r="W10">
        <v>49000</v>
      </c>
      <c r="X10">
        <v>45</v>
      </c>
      <c r="Y10">
        <v>699</v>
      </c>
      <c r="Z10">
        <v>51</v>
      </c>
      <c r="AA10">
        <v>78</v>
      </c>
      <c r="AB10">
        <v>6</v>
      </c>
      <c r="AC10">
        <v>80</v>
      </c>
      <c r="AD10">
        <v>32</v>
      </c>
      <c r="AE10">
        <v>0</v>
      </c>
      <c r="AF10">
        <v>35000</v>
      </c>
      <c r="AG10">
        <v>1000</v>
      </c>
      <c r="AH10">
        <v>8</v>
      </c>
      <c r="AI10">
        <v>1</v>
      </c>
      <c r="AJ10">
        <v>7</v>
      </c>
      <c r="AK10">
        <v>8</v>
      </c>
      <c r="AL10">
        <v>600</v>
      </c>
      <c r="AM10">
        <v>800</v>
      </c>
      <c r="AN10">
        <v>42</v>
      </c>
      <c r="AO10">
        <v>43</v>
      </c>
      <c r="AP10">
        <v>9</v>
      </c>
      <c r="AQ10">
        <v>81</v>
      </c>
      <c r="AR10">
        <v>1</v>
      </c>
      <c r="AS10">
        <v>1</v>
      </c>
      <c r="AT10" s="19" t="s">
        <v>73</v>
      </c>
      <c r="AU10" s="1" t="s">
        <v>74</v>
      </c>
      <c r="AV10">
        <v>3</v>
      </c>
      <c r="AW10">
        <v>6</v>
      </c>
      <c r="AX10">
        <v>0</v>
      </c>
      <c r="AY10">
        <v>3</v>
      </c>
      <c r="AZ10" t="s">
        <v>87</v>
      </c>
      <c r="BA10" t="s">
        <v>88</v>
      </c>
      <c r="BB10" t="s">
        <v>89</v>
      </c>
      <c r="BC10" t="s">
        <v>90</v>
      </c>
      <c r="BD10" t="s">
        <v>91</v>
      </c>
      <c r="BE10" t="s">
        <v>92</v>
      </c>
      <c r="BF10">
        <v>2.56</v>
      </c>
      <c r="BG10">
        <v>1.49</v>
      </c>
      <c r="BH10">
        <v>3.5</v>
      </c>
      <c r="BI10">
        <v>4.82</v>
      </c>
      <c r="BJ10">
        <v>22.38</v>
      </c>
      <c r="BK10">
        <v>2.7</v>
      </c>
      <c r="BL10">
        <v>0.05</v>
      </c>
      <c r="BM10">
        <v>-2.4</v>
      </c>
      <c r="BN10">
        <v>-0.4</v>
      </c>
      <c r="BO10">
        <v>-2</v>
      </c>
      <c r="BP10">
        <v>-4</v>
      </c>
      <c r="BQ10">
        <v>-8</v>
      </c>
      <c r="BR10">
        <v>-6</v>
      </c>
      <c r="BS10">
        <v>15</v>
      </c>
      <c r="BT10">
        <v>5</v>
      </c>
      <c r="BU10">
        <v>2</v>
      </c>
      <c r="BV10">
        <v>-12</v>
      </c>
      <c r="BW10">
        <v>17</v>
      </c>
      <c r="BX10">
        <v>-4</v>
      </c>
      <c r="BY10">
        <v>2</v>
      </c>
      <c r="BZ10">
        <v>6</v>
      </c>
      <c r="CA10">
        <v>12</v>
      </c>
      <c r="CB10">
        <v>80</v>
      </c>
      <c r="CC10">
        <v>750</v>
      </c>
      <c r="CD10">
        <v>27</v>
      </c>
      <c r="CE10">
        <v>200</v>
      </c>
      <c r="CF10">
        <v>3</v>
      </c>
      <c r="CG10">
        <v>1</v>
      </c>
      <c r="CH10">
        <v>75</v>
      </c>
      <c r="CI10">
        <v>50</v>
      </c>
      <c r="CJ10">
        <v>20</v>
      </c>
      <c r="CK10">
        <v>45</v>
      </c>
      <c r="CL10">
        <v>20</v>
      </c>
      <c r="CM10" t="s">
        <v>140</v>
      </c>
      <c r="CN10">
        <v>0</v>
      </c>
      <c r="CO10">
        <v>3</v>
      </c>
      <c r="CP10">
        <v>698</v>
      </c>
      <c r="CQ10">
        <v>73</v>
      </c>
      <c r="CR10">
        <v>37</v>
      </c>
      <c r="CS10">
        <v>2</v>
      </c>
      <c r="CT10">
        <v>3</v>
      </c>
      <c r="CU10">
        <v>2</v>
      </c>
      <c r="CV10" s="27" t="s">
        <v>135</v>
      </c>
      <c r="CW10" s="27" t="s">
        <v>136</v>
      </c>
      <c r="CX10" s="27" t="s">
        <v>137</v>
      </c>
    </row>
    <row r="11" spans="1:102" x14ac:dyDescent="0.35">
      <c r="CV11" s="27"/>
      <c r="CW11" s="27"/>
      <c r="CX11" s="27"/>
    </row>
    <row r="12" spans="1:102" x14ac:dyDescent="0.35">
      <c r="CV12" s="27"/>
      <c r="CW12" s="27"/>
      <c r="CX12" s="27"/>
    </row>
    <row r="13" spans="1:102" x14ac:dyDescent="0.35">
      <c r="CV13" s="27"/>
      <c r="CW13" s="27"/>
      <c r="CX13" s="27"/>
    </row>
    <row r="14" spans="1:102" x14ac:dyDescent="0.35">
      <c r="CV14" s="27"/>
      <c r="CW14" s="27"/>
      <c r="CX14" s="27"/>
    </row>
    <row r="15" spans="1:102" x14ac:dyDescent="0.35">
      <c r="CV15" s="27"/>
      <c r="CW15" s="27"/>
      <c r="CX15" s="27"/>
    </row>
    <row r="16" spans="1:102" x14ac:dyDescent="0.35">
      <c r="CV16" s="27"/>
      <c r="CW16" s="27"/>
      <c r="CX16" s="27"/>
    </row>
    <row r="17" spans="100:102" x14ac:dyDescent="0.35">
      <c r="CV17" s="27"/>
      <c r="CW17" s="27"/>
      <c r="CX17" s="27"/>
    </row>
    <row r="18" spans="100:102" x14ac:dyDescent="0.35">
      <c r="CV18" s="27"/>
      <c r="CW18" s="27"/>
      <c r="CX18" s="27"/>
    </row>
    <row r="19" spans="100:102" x14ac:dyDescent="0.35">
      <c r="CV19" s="27"/>
      <c r="CW19" s="27"/>
      <c r="CX19" s="27"/>
    </row>
    <row r="20" spans="100:102" x14ac:dyDescent="0.35">
      <c r="CV20" s="27"/>
      <c r="CW20" s="27"/>
      <c r="CX20" s="27"/>
    </row>
    <row r="21" spans="100:102" x14ac:dyDescent="0.35">
      <c r="CV21" s="27"/>
      <c r="CW21" s="27"/>
      <c r="CX21" s="27"/>
    </row>
    <row r="22" spans="100:102" x14ac:dyDescent="0.35">
      <c r="CV22" s="27"/>
      <c r="CW22" s="27"/>
      <c r="CX22" s="27"/>
    </row>
    <row r="23" spans="100:102" x14ac:dyDescent="0.35">
      <c r="CV23" s="27"/>
      <c r="CW23" s="27"/>
      <c r="CX23" s="27"/>
    </row>
    <row r="24" spans="100:102" x14ac:dyDescent="0.35">
      <c r="CV24" s="27"/>
      <c r="CW24" s="27"/>
      <c r="CX24" s="27"/>
    </row>
    <row r="25" spans="100:102" x14ac:dyDescent="0.35">
      <c r="CV25" s="27"/>
      <c r="CW25" s="27"/>
      <c r="CX25" s="27"/>
    </row>
    <row r="26" spans="100:102" x14ac:dyDescent="0.35">
      <c r="CV26" s="27"/>
      <c r="CW26" s="27"/>
      <c r="CX26" s="27"/>
    </row>
    <row r="27" spans="100:102" x14ac:dyDescent="0.35">
      <c r="CV27" s="27"/>
      <c r="CW27" s="27"/>
      <c r="CX27" s="27"/>
    </row>
    <row r="28" spans="100:102" x14ac:dyDescent="0.35">
      <c r="CV28" s="27"/>
      <c r="CW28" s="27"/>
      <c r="CX28" s="27"/>
    </row>
    <row r="29" spans="100:102" x14ac:dyDescent="0.35">
      <c r="CV29" s="27"/>
      <c r="CW29" s="27"/>
      <c r="CX29" s="27"/>
    </row>
    <row r="30" spans="100:102" x14ac:dyDescent="0.35">
      <c r="CV30" s="27"/>
      <c r="CW30" s="27"/>
      <c r="CX30" s="27"/>
    </row>
    <row r="31" spans="100:102" x14ac:dyDescent="0.35">
      <c r="CV31" s="27"/>
      <c r="CW31" s="27"/>
      <c r="CX31" s="27"/>
    </row>
    <row r="32" spans="100:102" x14ac:dyDescent="0.35">
      <c r="CV32" s="27"/>
      <c r="CW32" s="27"/>
      <c r="CX32" s="27"/>
    </row>
    <row r="33" spans="100:102" x14ac:dyDescent="0.35">
      <c r="CV33" s="27"/>
      <c r="CW33" s="27"/>
      <c r="CX33" s="27"/>
    </row>
    <row r="34" spans="100:102" x14ac:dyDescent="0.35">
      <c r="CV34" s="27"/>
      <c r="CW34" s="27"/>
      <c r="CX34" s="27"/>
    </row>
    <row r="35" spans="100:102" x14ac:dyDescent="0.35">
      <c r="CV35" s="27"/>
      <c r="CW35" s="27"/>
      <c r="CX35" s="27"/>
    </row>
    <row r="36" spans="100:102" x14ac:dyDescent="0.35">
      <c r="CV36" s="27"/>
      <c r="CW36" s="27"/>
      <c r="CX36" s="27"/>
    </row>
    <row r="37" spans="100:102" x14ac:dyDescent="0.35">
      <c r="CV37" s="27"/>
      <c r="CW37" s="27"/>
      <c r="CX37" s="27"/>
    </row>
    <row r="38" spans="100:102" x14ac:dyDescent="0.35">
      <c r="CV38" s="27"/>
      <c r="CW38" s="27"/>
      <c r="CX38" s="27"/>
    </row>
    <row r="39" spans="100:102" x14ac:dyDescent="0.35">
      <c r="CV39" s="27"/>
      <c r="CW39" s="27"/>
      <c r="CX39" s="27"/>
    </row>
    <row r="40" spans="100:102" x14ac:dyDescent="0.35">
      <c r="CV40" s="27"/>
      <c r="CW40" s="27"/>
      <c r="CX40" s="27"/>
    </row>
    <row r="41" spans="100:102" x14ac:dyDescent="0.35">
      <c r="CV41" s="27"/>
      <c r="CW41" s="27"/>
      <c r="CX41" s="27"/>
    </row>
    <row r="42" spans="100:102" x14ac:dyDescent="0.35">
      <c r="CV42" s="27"/>
      <c r="CW42" s="27"/>
      <c r="CX42" s="27"/>
    </row>
    <row r="43" spans="100:102" x14ac:dyDescent="0.35">
      <c r="CV43" s="27"/>
      <c r="CW43" s="27"/>
      <c r="CX43" s="27"/>
    </row>
    <row r="44" spans="100:102" x14ac:dyDescent="0.35">
      <c r="CV44" s="27"/>
      <c r="CW44" s="27"/>
      <c r="CX44" s="27"/>
    </row>
    <row r="45" spans="100:102" x14ac:dyDescent="0.35">
      <c r="CV45" s="27"/>
      <c r="CW45" s="27"/>
      <c r="CX45" s="27"/>
    </row>
    <row r="46" spans="100:102" x14ac:dyDescent="0.35">
      <c r="CV46" s="27"/>
      <c r="CW46" s="27"/>
      <c r="CX46" s="27"/>
    </row>
    <row r="47" spans="100:102" x14ac:dyDescent="0.35">
      <c r="CV47" s="27"/>
      <c r="CW47" s="27"/>
      <c r="CX47" s="27"/>
    </row>
    <row r="48" spans="100:102" x14ac:dyDescent="0.35">
      <c r="CV48" s="27"/>
      <c r="CW48" s="27"/>
      <c r="CX48" s="27"/>
    </row>
    <row r="49" spans="100:102" x14ac:dyDescent="0.35">
      <c r="CV49" s="27"/>
      <c r="CW49" s="27"/>
      <c r="CX49" s="27"/>
    </row>
    <row r="50" spans="100:102" x14ac:dyDescent="0.35">
      <c r="CV50" s="27"/>
      <c r="CW50" s="27"/>
      <c r="CX50" s="27"/>
    </row>
    <row r="51" spans="100:102" x14ac:dyDescent="0.35">
      <c r="CV51" s="27"/>
      <c r="CW51" s="27"/>
      <c r="CX51" s="27"/>
    </row>
    <row r="52" spans="100:102" x14ac:dyDescent="0.35">
      <c r="CV52" s="27"/>
      <c r="CW52" s="27"/>
      <c r="CX52" s="27"/>
    </row>
    <row r="53" spans="100:102" x14ac:dyDescent="0.35">
      <c r="CV53" s="27"/>
      <c r="CW53" s="27"/>
      <c r="CX53" s="27"/>
    </row>
    <row r="54" spans="100:102" x14ac:dyDescent="0.35">
      <c r="CV54" s="27"/>
      <c r="CW54" s="27"/>
      <c r="CX54" s="27"/>
    </row>
    <row r="55" spans="100:102" x14ac:dyDescent="0.35">
      <c r="CV55" s="27"/>
      <c r="CW55" s="27"/>
      <c r="CX55" s="27"/>
    </row>
    <row r="56" spans="100:102" x14ac:dyDescent="0.35">
      <c r="CV56" s="27"/>
      <c r="CW56" s="27"/>
      <c r="CX56" s="27"/>
    </row>
    <row r="57" spans="100:102" x14ac:dyDescent="0.35">
      <c r="CV57" s="27"/>
      <c r="CW57" s="27"/>
      <c r="CX57" s="27"/>
    </row>
    <row r="58" spans="100:102" x14ac:dyDescent="0.35">
      <c r="CV58" s="27"/>
      <c r="CW58" s="27"/>
      <c r="CX58" s="27"/>
    </row>
    <row r="59" spans="100:102" x14ac:dyDescent="0.35">
      <c r="CV59" s="27"/>
      <c r="CW59" s="27"/>
      <c r="CX59" s="27"/>
    </row>
    <row r="60" spans="100:102" x14ac:dyDescent="0.35">
      <c r="CV60" s="27"/>
      <c r="CW60" s="27"/>
      <c r="CX60" s="27"/>
    </row>
    <row r="61" spans="100:102" x14ac:dyDescent="0.35">
      <c r="CV61" s="27"/>
      <c r="CW61" s="27"/>
      <c r="CX61" s="27"/>
    </row>
    <row r="62" spans="100:102" x14ac:dyDescent="0.35">
      <c r="CV62" s="27"/>
      <c r="CW62" s="27"/>
      <c r="CX62" s="27"/>
    </row>
    <row r="63" spans="100:102" x14ac:dyDescent="0.35">
      <c r="CV63" s="27"/>
      <c r="CW63" s="27"/>
      <c r="CX63" s="27"/>
    </row>
    <row r="64" spans="100:102" x14ac:dyDescent="0.35">
      <c r="CV64" s="27"/>
      <c r="CW64" s="27"/>
      <c r="CX64" s="27"/>
    </row>
    <row r="65" spans="100:102" x14ac:dyDescent="0.35">
      <c r="CV65" s="27"/>
      <c r="CW65" s="27"/>
      <c r="CX65" s="27"/>
    </row>
    <row r="66" spans="100:102" x14ac:dyDescent="0.35">
      <c r="CV66" s="27"/>
      <c r="CW66" s="27"/>
      <c r="CX66" s="27"/>
    </row>
    <row r="67" spans="100:102" x14ac:dyDescent="0.35">
      <c r="CV67" s="27"/>
      <c r="CW67" s="27"/>
      <c r="CX67" s="27"/>
    </row>
    <row r="68" spans="100:102" x14ac:dyDescent="0.35">
      <c r="CV68" s="27"/>
      <c r="CW68" s="27"/>
      <c r="CX68" s="27"/>
    </row>
    <row r="69" spans="100:102" x14ac:dyDescent="0.35">
      <c r="CV69" s="27"/>
      <c r="CW69" s="27"/>
      <c r="CX69" s="27"/>
    </row>
    <row r="70" spans="100:102" x14ac:dyDescent="0.35">
      <c r="CV70" s="27"/>
      <c r="CW70" s="27"/>
      <c r="CX70" s="27"/>
    </row>
    <row r="71" spans="100:102" x14ac:dyDescent="0.35">
      <c r="CV71" s="27"/>
      <c r="CW71" s="27"/>
      <c r="CX71" s="27"/>
    </row>
    <row r="72" spans="100:102" x14ac:dyDescent="0.35">
      <c r="CV72" s="27"/>
      <c r="CW72" s="27"/>
      <c r="CX72" s="27"/>
    </row>
    <row r="73" spans="100:102" x14ac:dyDescent="0.35">
      <c r="CV73" s="27"/>
      <c r="CW73" s="27"/>
      <c r="CX73" s="27"/>
    </row>
    <row r="74" spans="100:102" x14ac:dyDescent="0.35">
      <c r="CV74" s="27"/>
      <c r="CW74" s="27"/>
      <c r="CX74" s="27"/>
    </row>
    <row r="75" spans="100:102" x14ac:dyDescent="0.35">
      <c r="CV75" s="27"/>
      <c r="CW75" s="27"/>
      <c r="CX75" s="27"/>
    </row>
    <row r="76" spans="100:102" x14ac:dyDescent="0.35">
      <c r="CV76" s="27"/>
      <c r="CW76" s="27"/>
      <c r="CX76" s="27"/>
    </row>
    <row r="77" spans="100:102" x14ac:dyDescent="0.35">
      <c r="CV77" s="27"/>
      <c r="CW77" s="27"/>
      <c r="CX77" s="27"/>
    </row>
    <row r="78" spans="100:102" x14ac:dyDescent="0.35">
      <c r="CV78" s="27"/>
      <c r="CW78" s="27"/>
      <c r="CX78" s="27"/>
    </row>
    <row r="79" spans="100:102" x14ac:dyDescent="0.35">
      <c r="CV79" s="27"/>
      <c r="CW79" s="27"/>
      <c r="CX79" s="27"/>
    </row>
    <row r="80" spans="100:102" x14ac:dyDescent="0.35">
      <c r="CV80" s="27"/>
      <c r="CW80" s="27"/>
      <c r="CX80" s="27"/>
    </row>
    <row r="81" spans="100:102" x14ac:dyDescent="0.35">
      <c r="CV81" s="27"/>
      <c r="CW81" s="27"/>
      <c r="CX81" s="27"/>
    </row>
    <row r="82" spans="100:102" x14ac:dyDescent="0.35">
      <c r="CV82" s="27"/>
      <c r="CW82" s="27"/>
      <c r="CX82" s="27"/>
    </row>
    <row r="83" spans="100:102" x14ac:dyDescent="0.35">
      <c r="CV83" s="27"/>
      <c r="CW83" s="27"/>
      <c r="CX83" s="27"/>
    </row>
    <row r="84" spans="100:102" x14ac:dyDescent="0.35">
      <c r="CV84" s="27"/>
      <c r="CW84" s="27"/>
      <c r="CX84" s="27"/>
    </row>
    <row r="85" spans="100:102" x14ac:dyDescent="0.35">
      <c r="CV85" s="27"/>
      <c r="CW85" s="27"/>
      <c r="CX85" s="27"/>
    </row>
    <row r="86" spans="100:102" x14ac:dyDescent="0.35">
      <c r="CV86" s="27"/>
      <c r="CW86" s="27"/>
      <c r="CX86" s="27"/>
    </row>
    <row r="87" spans="100:102" x14ac:dyDescent="0.35">
      <c r="CV87" s="27"/>
      <c r="CW87" s="27"/>
      <c r="CX87" s="27"/>
    </row>
    <row r="88" spans="100:102" x14ac:dyDescent="0.35">
      <c r="CV88" s="27"/>
      <c r="CW88" s="27"/>
      <c r="CX88" s="27"/>
    </row>
    <row r="89" spans="100:102" x14ac:dyDescent="0.35">
      <c r="CV89" s="27"/>
      <c r="CW89" s="27"/>
      <c r="CX89" s="27"/>
    </row>
    <row r="90" spans="100:102" x14ac:dyDescent="0.35">
      <c r="CV90" s="27"/>
      <c r="CW90" s="27"/>
      <c r="CX90" s="27"/>
    </row>
    <row r="91" spans="100:102" x14ac:dyDescent="0.35">
      <c r="CV91" s="27"/>
      <c r="CW91" s="27"/>
      <c r="CX91" s="27"/>
    </row>
    <row r="92" spans="100:102" x14ac:dyDescent="0.35">
      <c r="CV92" s="27"/>
      <c r="CW92" s="27"/>
      <c r="CX92" s="27"/>
    </row>
    <row r="93" spans="100:102" x14ac:dyDescent="0.35">
      <c r="CV93" s="27"/>
      <c r="CW93" s="27"/>
      <c r="CX93" s="27"/>
    </row>
    <row r="94" spans="100:102" x14ac:dyDescent="0.35">
      <c r="CV94" s="27"/>
      <c r="CW94" s="27"/>
      <c r="CX94" s="27"/>
    </row>
    <row r="95" spans="100:102" x14ac:dyDescent="0.35">
      <c r="CV95" s="27"/>
      <c r="CW95" s="27"/>
      <c r="CX95" s="27"/>
    </row>
    <row r="96" spans="100:102" x14ac:dyDescent="0.35">
      <c r="CV96" s="27"/>
      <c r="CW96" s="27"/>
      <c r="CX96" s="27"/>
    </row>
    <row r="97" spans="100:102" x14ac:dyDescent="0.35">
      <c r="CV97" s="27"/>
      <c r="CW97" s="27"/>
      <c r="CX97" s="27"/>
    </row>
    <row r="98" spans="100:102" x14ac:dyDescent="0.35">
      <c r="CV98" s="27"/>
      <c r="CW98" s="27"/>
      <c r="CX98" s="27"/>
    </row>
    <row r="99" spans="100:102" x14ac:dyDescent="0.35">
      <c r="CV99" s="27"/>
      <c r="CW99" s="27"/>
      <c r="CX99" s="27"/>
    </row>
    <row r="100" spans="100:102" x14ac:dyDescent="0.35">
      <c r="CV100" s="27"/>
      <c r="CW100" s="27"/>
      <c r="CX100" s="27"/>
    </row>
    <row r="101" spans="100:102" x14ac:dyDescent="0.35">
      <c r="CV101" s="27"/>
      <c r="CW101" s="27"/>
      <c r="CX101" s="27"/>
    </row>
    <row r="102" spans="100:102" x14ac:dyDescent="0.35">
      <c r="CV102" s="27"/>
      <c r="CW102" s="27"/>
      <c r="CX102" s="27"/>
    </row>
    <row r="103" spans="100:102" x14ac:dyDescent="0.35">
      <c r="CV103" s="27"/>
      <c r="CW103" s="27"/>
      <c r="CX103" s="27"/>
    </row>
    <row r="104" spans="100:102" x14ac:dyDescent="0.35">
      <c r="CV104" s="27"/>
      <c r="CW104" s="27"/>
      <c r="CX104" s="27"/>
    </row>
    <row r="105" spans="100:102" x14ac:dyDescent="0.35">
      <c r="CV105" s="27"/>
      <c r="CW105" s="27"/>
      <c r="CX105" s="27"/>
    </row>
    <row r="106" spans="100:102" x14ac:dyDescent="0.35">
      <c r="CV106" s="27"/>
      <c r="CW106" s="27"/>
      <c r="CX106" s="27"/>
    </row>
    <row r="107" spans="100:102" x14ac:dyDescent="0.35">
      <c r="CV107" s="27"/>
      <c r="CW107" s="27"/>
      <c r="CX107" s="27"/>
    </row>
    <row r="108" spans="100:102" x14ac:dyDescent="0.35">
      <c r="CV108" s="27"/>
      <c r="CW108" s="27"/>
      <c r="CX108" s="27"/>
    </row>
    <row r="109" spans="100:102" x14ac:dyDescent="0.35">
      <c r="CV109" s="27"/>
      <c r="CW109" s="27"/>
      <c r="CX109" s="27"/>
    </row>
    <row r="110" spans="100:102" x14ac:dyDescent="0.35">
      <c r="CV110" s="27"/>
      <c r="CW110" s="27"/>
      <c r="CX110" s="27"/>
    </row>
    <row r="111" spans="100:102" x14ac:dyDescent="0.35">
      <c r="CV111" s="27"/>
      <c r="CW111" s="27"/>
      <c r="CX111" s="27"/>
    </row>
    <row r="112" spans="100:102" x14ac:dyDescent="0.35">
      <c r="CV112" s="27"/>
      <c r="CW112" s="27"/>
      <c r="CX112" s="27"/>
    </row>
    <row r="113" spans="100:102" x14ac:dyDescent="0.35">
      <c r="CV113" s="27"/>
      <c r="CW113" s="27"/>
      <c r="CX113" s="27"/>
    </row>
    <row r="114" spans="100:102" x14ac:dyDescent="0.35">
      <c r="CV114" s="27"/>
      <c r="CW114" s="27"/>
      <c r="CX114" s="27"/>
    </row>
    <row r="115" spans="100:102" x14ac:dyDescent="0.35">
      <c r="CV115" s="27"/>
      <c r="CW115" s="27"/>
      <c r="CX115" s="27"/>
    </row>
    <row r="116" spans="100:102" x14ac:dyDescent="0.35">
      <c r="CV116" s="27"/>
      <c r="CW116" s="27"/>
      <c r="CX116" s="27"/>
    </row>
    <row r="117" spans="100:102" x14ac:dyDescent="0.35">
      <c r="CV117" s="27"/>
      <c r="CW117" s="27"/>
      <c r="CX117" s="27"/>
    </row>
    <row r="118" spans="100:102" x14ac:dyDescent="0.35">
      <c r="CV118" s="27"/>
      <c r="CW118" s="27"/>
      <c r="CX118" s="27"/>
    </row>
    <row r="119" spans="100:102" x14ac:dyDescent="0.35">
      <c r="CV119" s="27"/>
      <c r="CW119" s="27"/>
      <c r="CX119" s="27"/>
    </row>
    <row r="120" spans="100:102" x14ac:dyDescent="0.35">
      <c r="CV120" s="27"/>
      <c r="CW120" s="27"/>
      <c r="CX120" s="27"/>
    </row>
    <row r="121" spans="100:102" x14ac:dyDescent="0.35">
      <c r="CV121" s="27"/>
      <c r="CW121" s="27"/>
      <c r="CX121" s="27"/>
    </row>
    <row r="122" spans="100:102" x14ac:dyDescent="0.35">
      <c r="CV122" s="27"/>
      <c r="CW122" s="27"/>
      <c r="CX122" s="27"/>
    </row>
    <row r="123" spans="100:102" x14ac:dyDescent="0.35">
      <c r="CV123" s="27"/>
      <c r="CW123" s="27"/>
      <c r="CX123" s="27"/>
    </row>
    <row r="124" spans="100:102" x14ac:dyDescent="0.35">
      <c r="CV124" s="27"/>
      <c r="CW124" s="27"/>
      <c r="CX124" s="27"/>
    </row>
    <row r="125" spans="100:102" x14ac:dyDescent="0.35">
      <c r="CV125" s="27"/>
      <c r="CW125" s="27"/>
      <c r="CX125" s="27"/>
    </row>
    <row r="126" spans="100:102" x14ac:dyDescent="0.35">
      <c r="CV126" s="27"/>
      <c r="CW126" s="27"/>
      <c r="CX126" s="27"/>
    </row>
    <row r="127" spans="100:102" x14ac:dyDescent="0.35">
      <c r="CV127" s="27"/>
      <c r="CW127" s="27"/>
      <c r="CX127" s="27"/>
    </row>
    <row r="128" spans="100:102" x14ac:dyDescent="0.35">
      <c r="CV128" s="27"/>
      <c r="CW128" s="27"/>
      <c r="CX128" s="27"/>
    </row>
    <row r="129" spans="100:102" x14ac:dyDescent="0.35">
      <c r="CV129" s="27"/>
      <c r="CW129" s="27"/>
      <c r="CX129" s="27"/>
    </row>
    <row r="130" spans="100:102" x14ac:dyDescent="0.35">
      <c r="CV130" s="27"/>
      <c r="CW130" s="27"/>
      <c r="CX130" s="27"/>
    </row>
    <row r="131" spans="100:102" x14ac:dyDescent="0.35">
      <c r="CV131" s="27"/>
      <c r="CW131" s="27"/>
      <c r="CX131" s="27"/>
    </row>
    <row r="132" spans="100:102" x14ac:dyDescent="0.35">
      <c r="CV132" s="27"/>
      <c r="CW132" s="27"/>
      <c r="CX132" s="27"/>
    </row>
    <row r="133" spans="100:102" x14ac:dyDescent="0.35">
      <c r="CV133" s="27"/>
      <c r="CW133" s="27"/>
      <c r="CX133" s="27"/>
    </row>
    <row r="134" spans="100:102" x14ac:dyDescent="0.35">
      <c r="CV134" s="27"/>
      <c r="CW134" s="27"/>
      <c r="CX134" s="27"/>
    </row>
    <row r="135" spans="100:102" x14ac:dyDescent="0.35">
      <c r="CV135" s="27"/>
      <c r="CW135" s="27"/>
      <c r="CX135" s="27"/>
    </row>
    <row r="136" spans="100:102" x14ac:dyDescent="0.35">
      <c r="CV136" s="27"/>
      <c r="CW136" s="27"/>
      <c r="CX136" s="27"/>
    </row>
    <row r="137" spans="100:102" x14ac:dyDescent="0.35">
      <c r="CV137" s="27"/>
      <c r="CW137" s="27"/>
      <c r="CX137" s="27"/>
    </row>
    <row r="138" spans="100:102" x14ac:dyDescent="0.35">
      <c r="CV138" s="27"/>
      <c r="CW138" s="27"/>
      <c r="CX138" s="27"/>
    </row>
    <row r="139" spans="100:102" x14ac:dyDescent="0.35">
      <c r="CV139" s="27"/>
      <c r="CW139" s="27"/>
      <c r="CX139" s="27"/>
    </row>
    <row r="140" spans="100:102" x14ac:dyDescent="0.35">
      <c r="CV140" s="27"/>
      <c r="CW140" s="27"/>
      <c r="CX140" s="27"/>
    </row>
    <row r="141" spans="100:102" x14ac:dyDescent="0.35">
      <c r="CV141" s="27"/>
      <c r="CW141" s="27"/>
      <c r="CX141" s="27"/>
    </row>
    <row r="142" spans="100:102" x14ac:dyDescent="0.35">
      <c r="CV142" s="27"/>
      <c r="CW142" s="27"/>
      <c r="CX142" s="27"/>
    </row>
    <row r="143" spans="100:102" x14ac:dyDescent="0.35">
      <c r="CV143" s="27"/>
      <c r="CW143" s="27"/>
      <c r="CX143" s="27"/>
    </row>
    <row r="144" spans="100:102" x14ac:dyDescent="0.35">
      <c r="CV144" s="27"/>
      <c r="CW144" s="27"/>
      <c r="CX144" s="27"/>
    </row>
    <row r="145" spans="100:102" x14ac:dyDescent="0.35">
      <c r="CV145" s="27"/>
      <c r="CW145" s="27"/>
      <c r="CX145" s="27"/>
    </row>
    <row r="146" spans="100:102" x14ac:dyDescent="0.35">
      <c r="CV146" s="27"/>
      <c r="CW146" s="27"/>
      <c r="CX146" s="27"/>
    </row>
    <row r="147" spans="100:102" x14ac:dyDescent="0.35">
      <c r="CV147" s="27"/>
      <c r="CW147" s="27"/>
      <c r="CX147" s="27"/>
    </row>
    <row r="148" spans="100:102" x14ac:dyDescent="0.35">
      <c r="CV148" s="27"/>
      <c r="CW148" s="27"/>
      <c r="CX148" s="27"/>
    </row>
    <row r="149" spans="100:102" x14ac:dyDescent="0.35">
      <c r="CV149" s="27"/>
      <c r="CW149" s="27"/>
      <c r="CX149" s="27"/>
    </row>
    <row r="150" spans="100:102" x14ac:dyDescent="0.35">
      <c r="CV150" s="27"/>
      <c r="CW150" s="27"/>
      <c r="CX150" s="27"/>
    </row>
    <row r="151" spans="100:102" x14ac:dyDescent="0.35">
      <c r="CV151" s="27"/>
      <c r="CW151" s="27"/>
      <c r="CX151" s="27"/>
    </row>
    <row r="152" spans="100:102" x14ac:dyDescent="0.35">
      <c r="CV152" s="27"/>
      <c r="CW152" s="27"/>
      <c r="CX152" s="27"/>
    </row>
    <row r="153" spans="100:102" x14ac:dyDescent="0.35">
      <c r="CV153" s="27"/>
      <c r="CW153" s="27"/>
      <c r="CX153" s="27"/>
    </row>
    <row r="154" spans="100:102" x14ac:dyDescent="0.35">
      <c r="CV154" s="27"/>
      <c r="CW154" s="27"/>
      <c r="CX154" s="27"/>
    </row>
    <row r="155" spans="100:102" x14ac:dyDescent="0.35">
      <c r="CV155" s="27"/>
      <c r="CW155" s="27"/>
      <c r="CX155" s="27"/>
    </row>
    <row r="156" spans="100:102" x14ac:dyDescent="0.35">
      <c r="CV156" s="27"/>
      <c r="CW156" s="27"/>
      <c r="CX156" s="27"/>
    </row>
    <row r="157" spans="100:102" x14ac:dyDescent="0.35">
      <c r="CV157" s="27"/>
      <c r="CW157" s="27"/>
      <c r="CX157" s="27"/>
    </row>
    <row r="158" spans="100:102" x14ac:dyDescent="0.35">
      <c r="CV158" s="27"/>
      <c r="CW158" s="27"/>
      <c r="CX158" s="27"/>
    </row>
    <row r="159" spans="100:102" x14ac:dyDescent="0.35">
      <c r="CV159" s="27"/>
      <c r="CW159" s="27"/>
      <c r="CX159" s="27"/>
    </row>
    <row r="160" spans="100:102" x14ac:dyDescent="0.35">
      <c r="CV160" s="27"/>
      <c r="CW160" s="27"/>
      <c r="CX160" s="27"/>
    </row>
    <row r="161" spans="100:102" x14ac:dyDescent="0.35">
      <c r="CV161" s="27"/>
      <c r="CW161" s="27"/>
      <c r="CX161" s="27"/>
    </row>
    <row r="162" spans="100:102" x14ac:dyDescent="0.35">
      <c r="CV162" s="27"/>
      <c r="CW162" s="27"/>
      <c r="CX162" s="27"/>
    </row>
    <row r="163" spans="100:102" x14ac:dyDescent="0.35">
      <c r="CV163" s="27"/>
      <c r="CW163" s="27"/>
      <c r="CX163" s="27"/>
    </row>
    <row r="164" spans="100:102" x14ac:dyDescent="0.35">
      <c r="CV164" s="27"/>
      <c r="CW164" s="27"/>
      <c r="CX164" s="27"/>
    </row>
    <row r="165" spans="100:102" x14ac:dyDescent="0.35">
      <c r="CV165" s="27"/>
      <c r="CW165" s="27"/>
      <c r="CX165" s="27"/>
    </row>
    <row r="166" spans="100:102" x14ac:dyDescent="0.35">
      <c r="CV166" s="27"/>
      <c r="CW166" s="27"/>
      <c r="CX166" s="27"/>
    </row>
    <row r="167" spans="100:102" x14ac:dyDescent="0.35">
      <c r="CV167" s="27"/>
      <c r="CW167" s="27"/>
      <c r="CX167" s="27"/>
    </row>
    <row r="168" spans="100:102" x14ac:dyDescent="0.35">
      <c r="CV168" s="27"/>
      <c r="CW168" s="27"/>
      <c r="CX168" s="27"/>
    </row>
    <row r="169" spans="100:102" x14ac:dyDescent="0.35">
      <c r="CV169" s="27"/>
      <c r="CW169" s="27"/>
      <c r="CX169" s="27"/>
    </row>
    <row r="170" spans="100:102" x14ac:dyDescent="0.35">
      <c r="CV170" s="27"/>
      <c r="CW170" s="27"/>
      <c r="CX170" s="27"/>
    </row>
    <row r="171" spans="100:102" x14ac:dyDescent="0.35">
      <c r="CV171" s="27"/>
      <c r="CW171" s="27"/>
      <c r="CX171" s="27"/>
    </row>
    <row r="172" spans="100:102" x14ac:dyDescent="0.35">
      <c r="CV172" s="27"/>
      <c r="CW172" s="27"/>
      <c r="CX172" s="27"/>
    </row>
    <row r="173" spans="100:102" x14ac:dyDescent="0.35">
      <c r="CV173" s="27"/>
      <c r="CW173" s="27"/>
      <c r="CX173" s="27"/>
    </row>
    <row r="174" spans="100:102" x14ac:dyDescent="0.35">
      <c r="CV174" s="27"/>
      <c r="CW174" s="27"/>
      <c r="CX174" s="27"/>
    </row>
    <row r="175" spans="100:102" x14ac:dyDescent="0.35">
      <c r="CV175" s="27"/>
      <c r="CW175" s="27"/>
      <c r="CX175" s="27"/>
    </row>
    <row r="176" spans="100:102" x14ac:dyDescent="0.35">
      <c r="CV176" s="27"/>
      <c r="CW176" s="27"/>
      <c r="CX176" s="27"/>
    </row>
    <row r="177" spans="47:102" x14ac:dyDescent="0.35">
      <c r="CV177" s="27"/>
      <c r="CW177" s="27"/>
      <c r="CX177" s="27"/>
    </row>
    <row r="178" spans="47:102" x14ac:dyDescent="0.35">
      <c r="CV178" s="27"/>
      <c r="CW178" s="27"/>
      <c r="CX178" s="27"/>
    </row>
    <row r="179" spans="47:102" x14ac:dyDescent="0.35">
      <c r="CV179" s="27"/>
      <c r="CW179" s="27"/>
      <c r="CX179" s="27"/>
    </row>
    <row r="180" spans="47:102" x14ac:dyDescent="0.35">
      <c r="CV180" s="27"/>
      <c r="CW180" s="27"/>
      <c r="CX180" s="27"/>
    </row>
    <row r="181" spans="47:102" x14ac:dyDescent="0.35">
      <c r="CV181" s="27"/>
      <c r="CW181" s="27"/>
      <c r="CX181" s="27"/>
    </row>
    <row r="182" spans="47:102" x14ac:dyDescent="0.35">
      <c r="CV182" s="27"/>
      <c r="CW182" s="27"/>
      <c r="CX182" s="27"/>
    </row>
    <row r="183" spans="47:102" x14ac:dyDescent="0.35">
      <c r="CV183" s="27"/>
      <c r="CW183" s="27"/>
      <c r="CX183" s="27"/>
    </row>
    <row r="184" spans="47:102" x14ac:dyDescent="0.35">
      <c r="CV184" s="27"/>
      <c r="CW184" s="27"/>
      <c r="CX184" s="27"/>
    </row>
    <row r="185" spans="47:102" x14ac:dyDescent="0.35">
      <c r="CV185" s="27"/>
      <c r="CW185" s="27"/>
      <c r="CX185" s="27"/>
    </row>
    <row r="186" spans="47:102" x14ac:dyDescent="0.35">
      <c r="CV186" s="27"/>
      <c r="CW186" s="27"/>
      <c r="CX186" s="27"/>
    </row>
    <row r="187" spans="47:102" x14ac:dyDescent="0.35">
      <c r="CV187" s="27"/>
      <c r="CW187" s="27"/>
      <c r="CX187" s="27"/>
    </row>
    <row r="188" spans="47:102" x14ac:dyDescent="0.35">
      <c r="CV188" s="27"/>
      <c r="CW188" s="27"/>
      <c r="CX188" s="27"/>
    </row>
    <row r="189" spans="47:102" x14ac:dyDescent="0.35">
      <c r="CV189" s="27"/>
      <c r="CW189" s="27"/>
      <c r="CX189" s="27"/>
    </row>
    <row r="190" spans="47:102" x14ac:dyDescent="0.35">
      <c r="AU190" s="4"/>
      <c r="CV190" s="27"/>
      <c r="CW190" s="27"/>
      <c r="CX190" s="27"/>
    </row>
    <row r="191" spans="47:102" x14ac:dyDescent="0.35">
      <c r="CV191" s="27"/>
      <c r="CW191" s="27"/>
      <c r="CX191" s="27"/>
    </row>
    <row r="192" spans="47:102" x14ac:dyDescent="0.35">
      <c r="CV192" s="27"/>
      <c r="CW192" s="27"/>
      <c r="CX192" s="27"/>
    </row>
    <row r="193" spans="100:102" x14ac:dyDescent="0.35">
      <c r="CV193" s="27"/>
      <c r="CW193" s="27"/>
      <c r="CX193" s="27"/>
    </row>
    <row r="194" spans="100:102" x14ac:dyDescent="0.35">
      <c r="CV194" s="27"/>
      <c r="CW194" s="27"/>
      <c r="CX194" s="27"/>
    </row>
    <row r="195" spans="100:102" x14ac:dyDescent="0.35">
      <c r="CV195" s="27"/>
      <c r="CW195" s="27"/>
      <c r="CX195" s="27"/>
    </row>
    <row r="196" spans="100:102" x14ac:dyDescent="0.35">
      <c r="CV196" s="27"/>
      <c r="CW196" s="27"/>
      <c r="CX196" s="27"/>
    </row>
    <row r="197" spans="100:102" x14ac:dyDescent="0.35">
      <c r="CV197" s="27"/>
      <c r="CW197" s="27"/>
      <c r="CX197" s="27"/>
    </row>
    <row r="198" spans="100:102" x14ac:dyDescent="0.35">
      <c r="CV198" s="27"/>
      <c r="CW198" s="27"/>
      <c r="CX198" s="27"/>
    </row>
    <row r="199" spans="100:102" x14ac:dyDescent="0.35">
      <c r="CV199" s="27"/>
      <c r="CW199" s="27"/>
      <c r="CX199" s="27"/>
    </row>
    <row r="200" spans="100:102" x14ac:dyDescent="0.35">
      <c r="CV200" s="27"/>
      <c r="CW200" s="27"/>
      <c r="CX200" s="27"/>
    </row>
    <row r="201" spans="100:102" x14ac:dyDescent="0.35">
      <c r="CV201" s="27"/>
      <c r="CW201" s="27"/>
      <c r="CX201" s="27"/>
    </row>
    <row r="202" spans="100:102" x14ac:dyDescent="0.35">
      <c r="CV202" s="27"/>
      <c r="CW202" s="27"/>
      <c r="CX202" s="27"/>
    </row>
    <row r="203" spans="100:102" x14ac:dyDescent="0.35">
      <c r="CV203" s="27"/>
      <c r="CW203" s="27"/>
      <c r="CX203" s="27"/>
    </row>
    <row r="204" spans="100:102" x14ac:dyDescent="0.35">
      <c r="CV204" s="27"/>
      <c r="CW204" s="27"/>
      <c r="CX204" s="27"/>
    </row>
    <row r="205" spans="100:102" x14ac:dyDescent="0.35">
      <c r="CV205" s="27"/>
      <c r="CW205" s="27"/>
      <c r="CX205" s="27"/>
    </row>
    <row r="206" spans="100:102" x14ac:dyDescent="0.35">
      <c r="CV206" s="27"/>
      <c r="CW206" s="27"/>
      <c r="CX206" s="27"/>
    </row>
    <row r="207" spans="100:102" x14ac:dyDescent="0.35">
      <c r="CV207" s="27"/>
      <c r="CW207" s="27"/>
      <c r="CX207" s="27"/>
    </row>
    <row r="208" spans="100:102" x14ac:dyDescent="0.35">
      <c r="CV208" s="27"/>
      <c r="CW208" s="27"/>
      <c r="CX208" s="27"/>
    </row>
    <row r="209" spans="100:102" x14ac:dyDescent="0.35">
      <c r="CV209" s="27"/>
      <c r="CW209" s="27"/>
      <c r="CX209" s="27"/>
    </row>
    <row r="210" spans="100:102" x14ac:dyDescent="0.35">
      <c r="CV210" s="27"/>
      <c r="CW210" s="27"/>
      <c r="CX210" s="27"/>
    </row>
    <row r="211" spans="100:102" x14ac:dyDescent="0.35">
      <c r="CV211" s="27"/>
      <c r="CW211" s="27"/>
      <c r="CX211" s="27"/>
    </row>
    <row r="212" spans="100:102" x14ac:dyDescent="0.35">
      <c r="CV212" s="27"/>
      <c r="CW212" s="27"/>
      <c r="CX212" s="27"/>
    </row>
    <row r="213" spans="100:102" x14ac:dyDescent="0.35">
      <c r="CV213" s="27"/>
      <c r="CW213" s="27"/>
      <c r="CX213" s="27"/>
    </row>
    <row r="214" spans="100:102" x14ac:dyDescent="0.35">
      <c r="CV214" s="27"/>
      <c r="CW214" s="27"/>
      <c r="CX214" s="27"/>
    </row>
    <row r="215" spans="100:102" x14ac:dyDescent="0.35">
      <c r="CV215" s="27"/>
      <c r="CW215" s="27"/>
      <c r="CX215" s="27"/>
    </row>
    <row r="216" spans="100:102" x14ac:dyDescent="0.35">
      <c r="CV216" s="27"/>
      <c r="CW216" s="27"/>
      <c r="CX216" s="27"/>
    </row>
    <row r="217" spans="100:102" x14ac:dyDescent="0.35">
      <c r="CV217" s="27"/>
      <c r="CW217" s="27"/>
      <c r="CX217" s="27"/>
    </row>
    <row r="218" spans="100:102" x14ac:dyDescent="0.35">
      <c r="CV218" s="27"/>
      <c r="CW218" s="27"/>
      <c r="CX218" s="27"/>
    </row>
    <row r="219" spans="100:102" x14ac:dyDescent="0.35">
      <c r="CV219" s="27"/>
      <c r="CW219" s="27"/>
      <c r="CX219" s="27"/>
    </row>
    <row r="220" spans="100:102" x14ac:dyDescent="0.35">
      <c r="CV220" s="27"/>
      <c r="CW220" s="27"/>
      <c r="CX220" s="27"/>
    </row>
    <row r="221" spans="100:102" x14ac:dyDescent="0.35">
      <c r="CV221" s="27"/>
      <c r="CW221" s="27"/>
      <c r="CX221" s="27"/>
    </row>
    <row r="222" spans="100:102" x14ac:dyDescent="0.35">
      <c r="CV222" s="27"/>
      <c r="CW222" s="27"/>
      <c r="CX222" s="27"/>
    </row>
    <row r="223" spans="100:102" x14ac:dyDescent="0.35">
      <c r="CV223" s="27"/>
      <c r="CW223" s="27"/>
      <c r="CX223" s="27"/>
    </row>
    <row r="224" spans="100:102" x14ac:dyDescent="0.35">
      <c r="CV224" s="27"/>
      <c r="CW224" s="27"/>
      <c r="CX224" s="27"/>
    </row>
    <row r="225" spans="100:102" x14ac:dyDescent="0.35">
      <c r="CV225" s="27"/>
      <c r="CW225" s="27"/>
      <c r="CX225" s="27"/>
    </row>
    <row r="226" spans="100:102" x14ac:dyDescent="0.35">
      <c r="CV226" s="27"/>
      <c r="CW226" s="27"/>
      <c r="CX226" s="27"/>
    </row>
    <row r="227" spans="100:102" x14ac:dyDescent="0.35">
      <c r="CV227" s="27"/>
      <c r="CW227" s="27"/>
      <c r="CX227" s="27"/>
    </row>
    <row r="228" spans="100:102" x14ac:dyDescent="0.35">
      <c r="CV228" s="27"/>
      <c r="CW228" s="27"/>
      <c r="CX228" s="27"/>
    </row>
    <row r="229" spans="100:102" x14ac:dyDescent="0.35">
      <c r="CV229" s="27"/>
      <c r="CW229" s="27"/>
      <c r="CX229" s="27"/>
    </row>
    <row r="230" spans="100:102" x14ac:dyDescent="0.35">
      <c r="CV230" s="27"/>
      <c r="CW230" s="27"/>
      <c r="CX230" s="27"/>
    </row>
    <row r="231" spans="100:102" x14ac:dyDescent="0.35">
      <c r="CV231" s="27"/>
      <c r="CW231" s="27"/>
      <c r="CX231" s="27"/>
    </row>
    <row r="232" spans="100:102" x14ac:dyDescent="0.35">
      <c r="CV232" s="27"/>
      <c r="CW232" s="27"/>
      <c r="CX232" s="27"/>
    </row>
    <row r="233" spans="100:102" x14ac:dyDescent="0.35">
      <c r="CV233" s="27"/>
      <c r="CW233" s="27"/>
      <c r="CX233" s="27"/>
    </row>
    <row r="234" spans="100:102" x14ac:dyDescent="0.35">
      <c r="CV234" s="27"/>
      <c r="CW234" s="27"/>
      <c r="CX234" s="27"/>
    </row>
    <row r="235" spans="100:102" x14ac:dyDescent="0.35">
      <c r="CV235" s="27"/>
      <c r="CW235" s="27"/>
      <c r="CX235" s="27"/>
    </row>
    <row r="236" spans="100:102" x14ac:dyDescent="0.35">
      <c r="CV236" s="27"/>
      <c r="CW236" s="27"/>
      <c r="CX236" s="27"/>
    </row>
    <row r="237" spans="100:102" x14ac:dyDescent="0.35">
      <c r="CV237" s="27"/>
      <c r="CW237" s="27"/>
      <c r="CX237" s="27"/>
    </row>
    <row r="238" spans="100:102" x14ac:dyDescent="0.35">
      <c r="CV238" s="27"/>
      <c r="CW238" s="27"/>
      <c r="CX238" s="27"/>
    </row>
    <row r="239" spans="100:102" x14ac:dyDescent="0.35">
      <c r="CV239" s="27"/>
      <c r="CW239" s="27"/>
      <c r="CX239" s="27"/>
    </row>
    <row r="240" spans="100:102" x14ac:dyDescent="0.35">
      <c r="CV240" s="27"/>
      <c r="CW240" s="27"/>
      <c r="CX240" s="27"/>
    </row>
    <row r="241" spans="100:102" x14ac:dyDescent="0.35">
      <c r="CV241" s="27"/>
      <c r="CW241" s="27"/>
      <c r="CX241" s="27"/>
    </row>
    <row r="242" spans="100:102" x14ac:dyDescent="0.35">
      <c r="CV242" s="27"/>
      <c r="CW242" s="27"/>
      <c r="CX242" s="27"/>
    </row>
    <row r="243" spans="100:102" x14ac:dyDescent="0.35">
      <c r="CV243" s="27"/>
      <c r="CW243" s="27"/>
      <c r="CX243" s="27"/>
    </row>
    <row r="244" spans="100:102" x14ac:dyDescent="0.35">
      <c r="CV244" s="27"/>
      <c r="CW244" s="27"/>
      <c r="CX244" s="27"/>
    </row>
    <row r="245" spans="100:102" x14ac:dyDescent="0.35">
      <c r="CV245" s="27"/>
      <c r="CW245" s="27"/>
      <c r="CX245" s="27"/>
    </row>
    <row r="246" spans="100:102" x14ac:dyDescent="0.35">
      <c r="CV246" s="27"/>
      <c r="CW246" s="27"/>
      <c r="CX246" s="27"/>
    </row>
    <row r="247" spans="100:102" x14ac:dyDescent="0.35">
      <c r="CV247" s="27"/>
      <c r="CW247" s="27"/>
      <c r="CX247" s="27"/>
    </row>
    <row r="248" spans="100:102" x14ac:dyDescent="0.35">
      <c r="CV248" s="27"/>
      <c r="CW248" s="27"/>
      <c r="CX248" s="27"/>
    </row>
    <row r="249" spans="100:102" x14ac:dyDescent="0.35">
      <c r="CV249" s="27"/>
      <c r="CW249" s="27"/>
      <c r="CX249" s="27"/>
    </row>
    <row r="250" spans="100:102" x14ac:dyDescent="0.35">
      <c r="CV250" s="27"/>
      <c r="CW250" s="27"/>
      <c r="CX250" s="27"/>
    </row>
    <row r="251" spans="100:102" x14ac:dyDescent="0.35">
      <c r="CV251" s="27"/>
      <c r="CW251" s="27"/>
      <c r="CX251" s="27"/>
    </row>
    <row r="252" spans="100:102" x14ac:dyDescent="0.35">
      <c r="CV252" s="27"/>
      <c r="CW252" s="27"/>
      <c r="CX252" s="27"/>
    </row>
    <row r="253" spans="100:102" x14ac:dyDescent="0.35">
      <c r="CV253" s="27"/>
      <c r="CW253" s="27"/>
      <c r="CX253" s="27"/>
    </row>
    <row r="254" spans="100:102" x14ac:dyDescent="0.35">
      <c r="CV254" s="27"/>
      <c r="CW254" s="27"/>
      <c r="CX254" s="27"/>
    </row>
    <row r="255" spans="100:102" x14ac:dyDescent="0.35">
      <c r="CV255" s="27"/>
      <c r="CW255" s="27"/>
      <c r="CX255" s="27"/>
    </row>
    <row r="256" spans="100:102" x14ac:dyDescent="0.35">
      <c r="CV256" s="27"/>
      <c r="CW256" s="27"/>
      <c r="CX256" s="27"/>
    </row>
    <row r="257" spans="100:102" x14ac:dyDescent="0.35">
      <c r="CV257" s="27"/>
      <c r="CW257" s="27"/>
      <c r="CX257" s="27"/>
    </row>
    <row r="258" spans="100:102" x14ac:dyDescent="0.35">
      <c r="CV258" s="27"/>
      <c r="CW258" s="27"/>
      <c r="CX258" s="27"/>
    </row>
    <row r="259" spans="100:102" x14ac:dyDescent="0.35">
      <c r="CV259" s="27"/>
      <c r="CW259" s="27"/>
      <c r="CX259" s="27"/>
    </row>
    <row r="260" spans="100:102" x14ac:dyDescent="0.35">
      <c r="CV260" s="27"/>
      <c r="CW260" s="27"/>
      <c r="CX260" s="27"/>
    </row>
    <row r="261" spans="100:102" x14ac:dyDescent="0.35">
      <c r="CV261" s="27"/>
      <c r="CW261" s="27"/>
      <c r="CX261" s="27"/>
    </row>
    <row r="262" spans="100:102" x14ac:dyDescent="0.35">
      <c r="CV262" s="27"/>
      <c r="CW262" s="27"/>
      <c r="CX262" s="27"/>
    </row>
    <row r="263" spans="100:102" x14ac:dyDescent="0.35">
      <c r="CV263" s="27"/>
      <c r="CW263" s="27"/>
      <c r="CX263" s="27"/>
    </row>
    <row r="264" spans="100:102" x14ac:dyDescent="0.35">
      <c r="CV264" s="27"/>
      <c r="CW264" s="27"/>
      <c r="CX264" s="27"/>
    </row>
    <row r="265" spans="100:102" x14ac:dyDescent="0.35">
      <c r="CV265" s="27"/>
      <c r="CW265" s="27"/>
      <c r="CX265" s="27"/>
    </row>
    <row r="266" spans="100:102" x14ac:dyDescent="0.35">
      <c r="CV266" s="27"/>
      <c r="CW266" s="27"/>
      <c r="CX266" s="27"/>
    </row>
    <row r="267" spans="100:102" x14ac:dyDescent="0.35">
      <c r="CV267" s="27"/>
      <c r="CW267" s="27"/>
      <c r="CX267" s="27"/>
    </row>
    <row r="268" spans="100:102" x14ac:dyDescent="0.35">
      <c r="CV268" s="27"/>
      <c r="CW268" s="27"/>
      <c r="CX268" s="27"/>
    </row>
    <row r="269" spans="100:102" x14ac:dyDescent="0.35">
      <c r="CV269" s="27"/>
      <c r="CW269" s="27"/>
      <c r="CX269" s="27"/>
    </row>
    <row r="270" spans="100:102" x14ac:dyDescent="0.35">
      <c r="CV270" s="27"/>
      <c r="CW270" s="27"/>
      <c r="CX270" s="27"/>
    </row>
    <row r="271" spans="100:102" x14ac:dyDescent="0.35">
      <c r="CV271" s="27"/>
      <c r="CW271" s="27"/>
      <c r="CX271" s="27"/>
    </row>
    <row r="272" spans="100:102" x14ac:dyDescent="0.35">
      <c r="CV272" s="27"/>
      <c r="CW272" s="27"/>
      <c r="CX272" s="27"/>
    </row>
    <row r="273" spans="100:102" x14ac:dyDescent="0.35">
      <c r="CV273" s="27"/>
      <c r="CW273" s="27"/>
      <c r="CX273" s="27"/>
    </row>
    <row r="274" spans="100:102" x14ac:dyDescent="0.35">
      <c r="CV274" s="27"/>
      <c r="CW274" s="27"/>
      <c r="CX274" s="27"/>
    </row>
    <row r="275" spans="100:102" x14ac:dyDescent="0.35">
      <c r="CV275" s="27"/>
      <c r="CW275" s="27"/>
      <c r="CX275" s="27"/>
    </row>
    <row r="276" spans="100:102" x14ac:dyDescent="0.35">
      <c r="CV276" s="27"/>
      <c r="CW276" s="27"/>
      <c r="CX276" s="27"/>
    </row>
    <row r="277" spans="100:102" x14ac:dyDescent="0.35">
      <c r="CV277" s="27"/>
      <c r="CW277" s="27"/>
      <c r="CX277" s="27"/>
    </row>
    <row r="278" spans="100:102" x14ac:dyDescent="0.35">
      <c r="CV278" s="27"/>
      <c r="CW278" s="27"/>
      <c r="CX278" s="27"/>
    </row>
    <row r="279" spans="100:102" x14ac:dyDescent="0.35">
      <c r="CV279" s="27"/>
      <c r="CW279" s="27"/>
      <c r="CX279" s="27"/>
    </row>
    <row r="280" spans="100:102" x14ac:dyDescent="0.35">
      <c r="CV280" s="27"/>
      <c r="CW280" s="27"/>
      <c r="CX280" s="27"/>
    </row>
    <row r="281" spans="100:102" x14ac:dyDescent="0.35">
      <c r="CV281" s="27"/>
      <c r="CW281" s="27"/>
      <c r="CX281" s="27"/>
    </row>
    <row r="282" spans="100:102" x14ac:dyDescent="0.35">
      <c r="CV282" s="27"/>
      <c r="CW282" s="27"/>
      <c r="CX282" s="27"/>
    </row>
    <row r="283" spans="100:102" x14ac:dyDescent="0.35">
      <c r="CV283" s="27"/>
      <c r="CW283" s="27"/>
      <c r="CX283" s="27"/>
    </row>
    <row r="284" spans="100:102" x14ac:dyDescent="0.35">
      <c r="CV284" s="27"/>
      <c r="CW284" s="27"/>
      <c r="CX284" s="27"/>
    </row>
    <row r="285" spans="100:102" x14ac:dyDescent="0.35">
      <c r="CV285" s="27"/>
      <c r="CW285" s="27"/>
      <c r="CX285" s="27"/>
    </row>
    <row r="286" spans="100:102" x14ac:dyDescent="0.35">
      <c r="CV286" s="27"/>
      <c r="CW286" s="27"/>
      <c r="CX286" s="27"/>
    </row>
    <row r="287" spans="100:102" x14ac:dyDescent="0.35">
      <c r="CV287" s="27"/>
      <c r="CW287" s="27"/>
      <c r="CX287" s="27"/>
    </row>
    <row r="288" spans="100:102" x14ac:dyDescent="0.35">
      <c r="CV288" s="27"/>
      <c r="CW288" s="27"/>
      <c r="CX288" s="27"/>
    </row>
    <row r="289" spans="100:102" x14ac:dyDescent="0.35">
      <c r="CV289" s="27"/>
      <c r="CW289" s="27"/>
      <c r="CX289" s="27"/>
    </row>
    <row r="290" spans="100:102" x14ac:dyDescent="0.35">
      <c r="CV290" s="27"/>
      <c r="CW290" s="27"/>
      <c r="CX290" s="27"/>
    </row>
    <row r="291" spans="100:102" x14ac:dyDescent="0.35">
      <c r="CV291" s="27"/>
      <c r="CW291" s="27"/>
      <c r="CX291" s="27"/>
    </row>
    <row r="292" spans="100:102" x14ac:dyDescent="0.35">
      <c r="CV292" s="27"/>
      <c r="CW292" s="27"/>
      <c r="CX292" s="27"/>
    </row>
    <row r="293" spans="100:102" x14ac:dyDescent="0.35">
      <c r="CV293" s="27"/>
      <c r="CW293" s="27"/>
      <c r="CX293" s="27"/>
    </row>
    <row r="294" spans="100:102" x14ac:dyDescent="0.35">
      <c r="CV294" s="27"/>
      <c r="CW294" s="27"/>
      <c r="CX294" s="27"/>
    </row>
    <row r="295" spans="100:102" x14ac:dyDescent="0.35">
      <c r="CV295" s="27"/>
      <c r="CW295" s="27"/>
      <c r="CX295" s="27"/>
    </row>
    <row r="296" spans="100:102" x14ac:dyDescent="0.35">
      <c r="CV296" s="27"/>
      <c r="CW296" s="27"/>
      <c r="CX296" s="27"/>
    </row>
    <row r="297" spans="100:102" x14ac:dyDescent="0.35">
      <c r="CV297" s="27"/>
      <c r="CW297" s="27"/>
      <c r="CX297" s="27"/>
    </row>
    <row r="298" spans="100:102" x14ac:dyDescent="0.35">
      <c r="CV298" s="27"/>
      <c r="CW298" s="27"/>
      <c r="CX298" s="27"/>
    </row>
    <row r="299" spans="100:102" x14ac:dyDescent="0.35">
      <c r="CV299" s="27"/>
      <c r="CW299" s="27"/>
      <c r="CX299" s="27"/>
    </row>
    <row r="300" spans="100:102" x14ac:dyDescent="0.35">
      <c r="CV300" s="27"/>
      <c r="CW300" s="27"/>
      <c r="CX300" s="27"/>
    </row>
    <row r="301" spans="100:102" x14ac:dyDescent="0.35">
      <c r="CV301" s="27"/>
      <c r="CW301" s="27"/>
      <c r="CX301" s="27"/>
    </row>
    <row r="302" spans="100:102" x14ac:dyDescent="0.35">
      <c r="CV302" s="27"/>
      <c r="CW302" s="27"/>
      <c r="CX302" s="27"/>
    </row>
    <row r="303" spans="100:102" x14ac:dyDescent="0.35">
      <c r="CV303" s="27"/>
      <c r="CW303" s="27"/>
      <c r="CX303" s="27"/>
    </row>
    <row r="304" spans="100:102" x14ac:dyDescent="0.35">
      <c r="CV304" s="27"/>
      <c r="CW304" s="27"/>
      <c r="CX304" s="27"/>
    </row>
    <row r="305" spans="100:102" x14ac:dyDescent="0.35">
      <c r="CV305" s="27"/>
      <c r="CW305" s="27"/>
      <c r="CX305" s="27"/>
    </row>
    <row r="306" spans="100:102" x14ac:dyDescent="0.35">
      <c r="CV306" s="27"/>
      <c r="CW306" s="27"/>
      <c r="CX306" s="27"/>
    </row>
    <row r="307" spans="100:102" x14ac:dyDescent="0.35">
      <c r="CV307" s="27"/>
      <c r="CW307" s="27"/>
      <c r="CX307" s="27"/>
    </row>
    <row r="308" spans="100:102" x14ac:dyDescent="0.35">
      <c r="CV308" s="27"/>
      <c r="CW308" s="27"/>
      <c r="CX308" s="27"/>
    </row>
    <row r="309" spans="100:102" x14ac:dyDescent="0.35">
      <c r="CV309" s="27"/>
      <c r="CW309" s="27"/>
      <c r="CX309" s="27"/>
    </row>
    <row r="310" spans="100:102" x14ac:dyDescent="0.35">
      <c r="CV310" s="27"/>
      <c r="CW310" s="27"/>
      <c r="CX310" s="27"/>
    </row>
    <row r="311" spans="100:102" x14ac:dyDescent="0.35">
      <c r="CV311" s="27"/>
      <c r="CW311" s="27"/>
      <c r="CX311" s="27"/>
    </row>
    <row r="312" spans="100:102" x14ac:dyDescent="0.35">
      <c r="CV312" s="27"/>
      <c r="CW312" s="27"/>
      <c r="CX312" s="27"/>
    </row>
    <row r="313" spans="100:102" x14ac:dyDescent="0.35">
      <c r="CV313" s="27"/>
      <c r="CW313" s="27"/>
      <c r="CX313" s="27"/>
    </row>
    <row r="882" spans="1:1" x14ac:dyDescent="0.35">
      <c r="A882" s="3"/>
    </row>
    <row r="926" spans="3:16" x14ac:dyDescent="0.35">
      <c r="C926" s="5"/>
      <c r="D926" s="5"/>
      <c r="E926" s="5"/>
      <c r="F926" s="5"/>
      <c r="G926" s="5"/>
      <c r="H926" s="5"/>
      <c r="I926" s="5"/>
      <c r="J926" s="5"/>
      <c r="K926" s="5"/>
      <c r="L926" s="5"/>
    </row>
    <row r="928" spans="3:16" x14ac:dyDescent="0.35">
      <c r="P928" s="5"/>
    </row>
    <row r="930" spans="3:72" x14ac:dyDescent="0.35">
      <c r="G930" s="5"/>
      <c r="H930" s="5"/>
      <c r="I930" s="5"/>
      <c r="J930" s="5"/>
      <c r="K930" s="5"/>
      <c r="L930" s="5"/>
    </row>
    <row r="932" spans="3:72" x14ac:dyDescent="0.35">
      <c r="C932" s="5"/>
    </row>
    <row r="933" spans="3:72" x14ac:dyDescent="0.35">
      <c r="C933" s="5"/>
    </row>
    <row r="934" spans="3:72" x14ac:dyDescent="0.35">
      <c r="C934" s="5"/>
    </row>
    <row r="935" spans="3:72" x14ac:dyDescent="0.35">
      <c r="C935" s="5"/>
    </row>
    <row r="936" spans="3:72" x14ac:dyDescent="0.35">
      <c r="C936" s="5"/>
    </row>
    <row r="937" spans="3:72" x14ac:dyDescent="0.35">
      <c r="C937" s="5"/>
    </row>
    <row r="938" spans="3:72" x14ac:dyDescent="0.35">
      <c r="C938" s="5"/>
      <c r="AR938" s="5"/>
      <c r="AS938" s="5"/>
      <c r="AT938" s="21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  <c r="BO938" s="5"/>
      <c r="BP938" s="5"/>
      <c r="BQ938" s="5"/>
      <c r="BR938" s="5"/>
      <c r="BS938" s="5"/>
      <c r="BT938" s="5"/>
    </row>
    <row r="939" spans="3:72" x14ac:dyDescent="0.35">
      <c r="C939" s="5"/>
    </row>
    <row r="940" spans="3:72" x14ac:dyDescent="0.35">
      <c r="C940" s="5"/>
    </row>
    <row r="941" spans="3:72" x14ac:dyDescent="0.35">
      <c r="C941" s="5"/>
    </row>
    <row r="942" spans="3:72" x14ac:dyDescent="0.35">
      <c r="C942" s="5"/>
    </row>
    <row r="943" spans="3:72" x14ac:dyDescent="0.35">
      <c r="C943" s="5"/>
    </row>
    <row r="944" spans="3:72" x14ac:dyDescent="0.35">
      <c r="C944" s="5"/>
    </row>
    <row r="945" spans="3:72" x14ac:dyDescent="0.35">
      <c r="C945" s="5"/>
    </row>
    <row r="946" spans="3:72" x14ac:dyDescent="0.35">
      <c r="C946" s="5"/>
    </row>
    <row r="947" spans="3:72" x14ac:dyDescent="0.35">
      <c r="C947" s="5"/>
    </row>
    <row r="948" spans="3:72" x14ac:dyDescent="0.35">
      <c r="C948" s="5"/>
    </row>
    <row r="949" spans="3:72" x14ac:dyDescent="0.35">
      <c r="C949" s="5"/>
    </row>
    <row r="950" spans="3:72" x14ac:dyDescent="0.35">
      <c r="C950" s="5"/>
    </row>
    <row r="951" spans="3:72" x14ac:dyDescent="0.35"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21"/>
      <c r="AU951" s="5"/>
      <c r="AV951" s="5"/>
      <c r="AW951" s="5"/>
      <c r="AX951" s="5"/>
      <c r="AY951" s="5"/>
      <c r="AZ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  <c r="BO951" s="5"/>
      <c r="BP951" s="5"/>
      <c r="BQ951" s="5"/>
      <c r="BR951" s="5"/>
      <c r="BS951" s="5"/>
      <c r="BT951" s="5"/>
    </row>
    <row r="952" spans="3:72" x14ac:dyDescent="0.35"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21"/>
      <c r="AU952" s="5"/>
      <c r="AV952" s="5"/>
      <c r="AW952" s="5"/>
      <c r="AX952" s="5"/>
      <c r="AY952" s="5"/>
      <c r="AZ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  <c r="BO952" s="5"/>
      <c r="BP952" s="5"/>
      <c r="BQ952" s="5"/>
      <c r="BR952" s="5"/>
      <c r="BS952" s="5"/>
      <c r="BT952" s="5"/>
    </row>
    <row r="953" spans="3:72" x14ac:dyDescent="0.35"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21"/>
      <c r="AU953" s="5"/>
      <c r="AV953" s="5"/>
      <c r="AW953" s="5"/>
      <c r="AX953" s="5"/>
      <c r="AY953" s="5"/>
      <c r="AZ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  <c r="BO953" s="5"/>
      <c r="BP953" s="5"/>
      <c r="BQ953" s="5"/>
      <c r="BR953" s="5"/>
      <c r="BS953" s="5"/>
      <c r="BT953" s="5"/>
    </row>
    <row r="954" spans="3:72" x14ac:dyDescent="0.35"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21"/>
      <c r="AU954" s="5"/>
      <c r="AV954" s="5"/>
      <c r="AW954" s="5"/>
      <c r="AX954" s="5"/>
      <c r="AY954" s="5"/>
      <c r="AZ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  <c r="BO954" s="5"/>
      <c r="BP954" s="5"/>
      <c r="BQ954" s="5"/>
      <c r="BR954" s="5"/>
      <c r="BS954" s="5"/>
      <c r="BT954" s="5"/>
    </row>
    <row r="955" spans="3:72" x14ac:dyDescent="0.35"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21"/>
      <c r="AU955" s="5"/>
      <c r="AV955" s="5"/>
      <c r="AW955" s="5"/>
      <c r="AX955" s="5"/>
      <c r="AY955" s="5"/>
      <c r="AZ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  <c r="BO955" s="5"/>
      <c r="BP955" s="5"/>
      <c r="BQ955" s="5"/>
      <c r="BR955" s="5"/>
      <c r="BS955" s="5"/>
      <c r="BT955" s="5"/>
    </row>
    <row r="956" spans="3:72" x14ac:dyDescent="0.35"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21"/>
      <c r="AU956" s="5"/>
      <c r="AV956" s="5"/>
      <c r="AW956" s="5"/>
      <c r="AX956" s="5"/>
      <c r="AY956" s="5"/>
      <c r="AZ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  <c r="BO956" s="5"/>
      <c r="BP956" s="5"/>
      <c r="BQ956" s="5"/>
      <c r="BR956" s="5"/>
      <c r="BS956" s="5"/>
      <c r="BT956" s="5"/>
    </row>
    <row r="957" spans="3:72" x14ac:dyDescent="0.35"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21"/>
      <c r="AU957" s="5"/>
      <c r="AV957" s="5"/>
      <c r="AW957" s="5"/>
      <c r="AX957" s="5"/>
      <c r="AY957" s="5"/>
      <c r="AZ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  <c r="BO957" s="5"/>
      <c r="BP957" s="5"/>
      <c r="BQ957" s="5"/>
      <c r="BR957" s="5"/>
      <c r="BS957" s="5"/>
      <c r="BT957" s="5"/>
    </row>
    <row r="958" spans="3:72" x14ac:dyDescent="0.35"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21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  <c r="BO958" s="5"/>
      <c r="BP958" s="5"/>
      <c r="BQ958" s="5"/>
      <c r="BR958" s="5"/>
      <c r="BS958" s="5"/>
      <c r="BT958" s="5"/>
    </row>
    <row r="959" spans="3:72" x14ac:dyDescent="0.35"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21"/>
      <c r="AU959" s="5"/>
      <c r="AV959" s="5"/>
      <c r="AW959" s="5"/>
      <c r="AX959" s="5"/>
      <c r="AY959" s="5"/>
      <c r="AZ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  <c r="BO959" s="5"/>
      <c r="BP959" s="5"/>
      <c r="BQ959" s="5"/>
      <c r="BR959" s="5"/>
      <c r="BS959" s="5"/>
      <c r="BT959" s="5"/>
    </row>
    <row r="960" spans="3:72" x14ac:dyDescent="0.35"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21"/>
      <c r="AU960" s="5"/>
      <c r="AV960" s="5"/>
      <c r="AW960" s="5"/>
      <c r="AX960" s="5"/>
      <c r="AY960" s="5"/>
      <c r="AZ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  <c r="BO960" s="5"/>
      <c r="BP960" s="5"/>
      <c r="BQ960" s="5"/>
      <c r="BR960" s="5"/>
      <c r="BS960" s="5"/>
      <c r="BT960" s="5"/>
    </row>
    <row r="961" spans="3:72" x14ac:dyDescent="0.35"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21"/>
      <c r="AU961" s="5"/>
      <c r="AV961" s="5"/>
      <c r="AW961" s="5"/>
      <c r="AX961" s="5"/>
      <c r="AY961" s="5"/>
      <c r="AZ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  <c r="BO961" s="5"/>
      <c r="BP961" s="5"/>
      <c r="BQ961" s="5"/>
      <c r="BR961" s="5"/>
      <c r="BS961" s="5"/>
      <c r="BT961" s="5"/>
    </row>
    <row r="962" spans="3:72" x14ac:dyDescent="0.35"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21"/>
      <c r="AU962" s="5"/>
      <c r="AV962" s="5"/>
      <c r="AW962" s="5"/>
      <c r="AX962" s="5"/>
      <c r="AY962" s="5"/>
      <c r="AZ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  <c r="BO962" s="5"/>
      <c r="BP962" s="5"/>
      <c r="BQ962" s="5"/>
      <c r="BR962" s="5"/>
      <c r="BS962" s="5"/>
      <c r="BT962" s="5"/>
    </row>
    <row r="963" spans="3:72" x14ac:dyDescent="0.35"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21"/>
      <c r="AU963" s="5"/>
      <c r="AV963" s="5"/>
      <c r="AW963" s="5"/>
      <c r="AX963" s="5"/>
      <c r="AY963" s="5"/>
      <c r="AZ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  <c r="BO963" s="5"/>
      <c r="BP963" s="5"/>
      <c r="BQ963" s="5"/>
      <c r="BR963" s="5"/>
      <c r="BS963" s="5"/>
      <c r="BT963" s="5"/>
    </row>
    <row r="964" spans="3:72" x14ac:dyDescent="0.35"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21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  <c r="BO964" s="5"/>
      <c r="BP964" s="5"/>
      <c r="BQ964" s="5"/>
      <c r="BR964" s="5"/>
      <c r="BS964" s="5"/>
      <c r="BT964" s="5"/>
    </row>
    <row r="965" spans="3:72" x14ac:dyDescent="0.35"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21"/>
      <c r="AU965" s="5"/>
      <c r="AV965" s="5"/>
      <c r="AW965" s="5"/>
      <c r="AX965" s="5"/>
      <c r="AY965" s="5"/>
      <c r="AZ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  <c r="BO965" s="5"/>
      <c r="BP965" s="5"/>
      <c r="BQ965" s="5"/>
      <c r="BR965" s="5"/>
      <c r="BS965" s="5"/>
      <c r="BT965" s="5"/>
    </row>
    <row r="966" spans="3:72" x14ac:dyDescent="0.35"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21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  <c r="BO966" s="5"/>
      <c r="BP966" s="5"/>
      <c r="BQ966" s="5"/>
      <c r="BR966" s="5"/>
      <c r="BS966" s="5"/>
      <c r="BT966" s="5"/>
    </row>
    <row r="967" spans="3:72" x14ac:dyDescent="0.35"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21"/>
      <c r="AU967" s="5"/>
      <c r="AV967" s="5"/>
      <c r="AW967" s="5"/>
      <c r="AX967" s="5"/>
      <c r="AY967" s="5"/>
      <c r="AZ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  <c r="BO967" s="5"/>
      <c r="BP967" s="5"/>
      <c r="BQ967" s="5"/>
      <c r="BR967" s="5"/>
      <c r="BS967" s="5"/>
      <c r="BT967" s="5"/>
    </row>
    <row r="968" spans="3:72" x14ac:dyDescent="0.35"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21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  <c r="BO968" s="5"/>
      <c r="BP968" s="5"/>
      <c r="BQ968" s="5"/>
      <c r="BR968" s="5"/>
      <c r="BS968" s="5"/>
      <c r="BT968" s="5"/>
    </row>
    <row r="969" spans="3:72" x14ac:dyDescent="0.35"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21"/>
      <c r="AU969" s="5"/>
      <c r="AV969" s="5"/>
      <c r="AW969" s="5"/>
      <c r="AX969" s="5"/>
      <c r="AY969" s="5"/>
      <c r="AZ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  <c r="BO969" s="5"/>
      <c r="BP969" s="5"/>
      <c r="BQ969" s="5"/>
      <c r="BR969" s="5"/>
      <c r="BS969" s="5"/>
      <c r="BT969" s="5"/>
    </row>
    <row r="970" spans="3:72" x14ac:dyDescent="0.35"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21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  <c r="BO970" s="5"/>
      <c r="BP970" s="5"/>
      <c r="BQ970" s="5"/>
      <c r="BR970" s="5"/>
      <c r="BS970" s="5"/>
      <c r="BT970" s="5"/>
    </row>
    <row r="971" spans="3:72" x14ac:dyDescent="0.35"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21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  <c r="BO971" s="5"/>
      <c r="BP971" s="5"/>
      <c r="BQ971" s="5"/>
      <c r="BR971" s="5"/>
      <c r="BS971" s="5"/>
      <c r="BT971" s="5"/>
    </row>
    <row r="972" spans="3:72" x14ac:dyDescent="0.35"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21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  <c r="BO972" s="5"/>
      <c r="BP972" s="5"/>
      <c r="BQ972" s="5"/>
      <c r="BR972" s="5"/>
      <c r="BS972" s="5"/>
      <c r="BT972" s="5"/>
    </row>
    <row r="973" spans="3:72" x14ac:dyDescent="0.35"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21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  <c r="BO973" s="5"/>
      <c r="BP973" s="5"/>
      <c r="BQ973" s="5"/>
      <c r="BR973" s="5"/>
      <c r="BS973" s="5"/>
      <c r="BT973" s="5"/>
    </row>
    <row r="974" spans="3:72" x14ac:dyDescent="0.35"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21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  <c r="BO974" s="5"/>
      <c r="BP974" s="5"/>
      <c r="BQ974" s="5"/>
      <c r="BR974" s="5"/>
      <c r="BS974" s="5"/>
      <c r="BT974" s="5"/>
    </row>
    <row r="975" spans="3:72" x14ac:dyDescent="0.35"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21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  <c r="BO975" s="5"/>
      <c r="BP975" s="5"/>
      <c r="BQ975" s="5"/>
      <c r="BR975" s="5"/>
      <c r="BS975" s="5"/>
      <c r="BT975" s="5"/>
    </row>
    <row r="976" spans="3:72" x14ac:dyDescent="0.35"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21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  <c r="BO976" s="5"/>
      <c r="BP976" s="5"/>
      <c r="BQ976" s="5"/>
      <c r="BR976" s="5"/>
      <c r="BS976" s="5"/>
      <c r="BT976" s="5"/>
    </row>
    <row r="977" spans="3:72" x14ac:dyDescent="0.35"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21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  <c r="BO977" s="5"/>
      <c r="BP977" s="5"/>
      <c r="BQ977" s="5"/>
      <c r="BR977" s="5"/>
      <c r="BS977" s="5"/>
      <c r="BT977" s="5"/>
    </row>
    <row r="978" spans="3:72" x14ac:dyDescent="0.35"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21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  <c r="BO978" s="5"/>
      <c r="BP978" s="5"/>
      <c r="BQ978" s="5"/>
      <c r="BR978" s="5"/>
      <c r="BS978" s="5"/>
      <c r="BT978" s="5"/>
    </row>
    <row r="979" spans="3:72" x14ac:dyDescent="0.35"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21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  <c r="BO979" s="5"/>
      <c r="BP979" s="5"/>
      <c r="BQ979" s="5"/>
      <c r="BR979" s="5"/>
      <c r="BS979" s="5"/>
      <c r="BT979" s="5"/>
    </row>
    <row r="980" spans="3:72" x14ac:dyDescent="0.35"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21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  <c r="BO980" s="5"/>
      <c r="BP980" s="5"/>
      <c r="BQ980" s="5"/>
      <c r="BR980" s="5"/>
      <c r="BS980" s="5"/>
      <c r="BT980" s="5"/>
    </row>
    <row r="981" spans="3:72" x14ac:dyDescent="0.35"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21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  <c r="BO981" s="5"/>
      <c r="BP981" s="5"/>
      <c r="BQ981" s="5"/>
      <c r="BR981" s="5"/>
      <c r="BS981" s="5"/>
      <c r="BT981" s="5"/>
    </row>
    <row r="982" spans="3:72" x14ac:dyDescent="0.35"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21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  <c r="BO982" s="5"/>
      <c r="BP982" s="5"/>
      <c r="BQ982" s="5"/>
      <c r="BR982" s="5"/>
      <c r="BS982" s="5"/>
      <c r="BT982" s="5"/>
    </row>
    <row r="983" spans="3:72" x14ac:dyDescent="0.35"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21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  <c r="BO983" s="5"/>
      <c r="BP983" s="5"/>
      <c r="BQ983" s="5"/>
      <c r="BR983" s="5"/>
      <c r="BS983" s="5"/>
      <c r="BT983" s="5"/>
    </row>
    <row r="984" spans="3:72" x14ac:dyDescent="0.35"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21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  <c r="BO984" s="5"/>
      <c r="BP984" s="5"/>
      <c r="BQ984" s="5"/>
      <c r="BR984" s="5"/>
      <c r="BS984" s="5"/>
      <c r="BT984" s="5"/>
    </row>
    <row r="985" spans="3:72" x14ac:dyDescent="0.35"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21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  <c r="BO985" s="5"/>
      <c r="BP985" s="5"/>
      <c r="BQ985" s="5"/>
      <c r="BR985" s="5"/>
      <c r="BS985" s="5"/>
      <c r="BT985" s="5"/>
    </row>
    <row r="986" spans="3:72" x14ac:dyDescent="0.35"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21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  <c r="BO986" s="5"/>
      <c r="BP986" s="5"/>
      <c r="BQ986" s="5"/>
      <c r="BR986" s="5"/>
      <c r="BS986" s="5"/>
      <c r="BT986" s="5"/>
    </row>
    <row r="987" spans="3:72" x14ac:dyDescent="0.35"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21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  <c r="BO987" s="5"/>
      <c r="BP987" s="5"/>
      <c r="BQ987" s="5"/>
      <c r="BR987" s="5"/>
      <c r="BS987" s="5"/>
      <c r="BT987" s="5"/>
    </row>
    <row r="988" spans="3:72" x14ac:dyDescent="0.35"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21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  <c r="BO988" s="5"/>
      <c r="BP988" s="5"/>
      <c r="BQ988" s="5"/>
      <c r="BR988" s="5"/>
      <c r="BS988" s="5"/>
      <c r="BT988" s="5"/>
    </row>
    <row r="989" spans="3:72" x14ac:dyDescent="0.35"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21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  <c r="BO989" s="5"/>
      <c r="BP989" s="5"/>
      <c r="BQ989" s="5"/>
      <c r="BR989" s="5"/>
      <c r="BS989" s="5"/>
      <c r="BT989" s="5"/>
    </row>
    <row r="990" spans="3:72" x14ac:dyDescent="0.35"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21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  <c r="BO990" s="5"/>
      <c r="BP990" s="5"/>
      <c r="BQ990" s="5"/>
      <c r="BR990" s="5"/>
      <c r="BS990" s="5"/>
      <c r="BT990" s="5"/>
    </row>
    <row r="991" spans="3:72" x14ac:dyDescent="0.35"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21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  <c r="BO991" s="5"/>
      <c r="BP991" s="5"/>
      <c r="BQ991" s="5"/>
      <c r="BR991" s="5"/>
      <c r="BS991" s="5"/>
      <c r="BT991" s="5"/>
    </row>
    <row r="992" spans="3:72" x14ac:dyDescent="0.35"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21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  <c r="BO992" s="5"/>
      <c r="BP992" s="5"/>
      <c r="BQ992" s="5"/>
      <c r="BR992" s="5"/>
      <c r="BS992" s="5"/>
      <c r="BT992" s="5"/>
    </row>
    <row r="993" spans="3:72" x14ac:dyDescent="0.35"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21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  <c r="BO993" s="5"/>
      <c r="BP993" s="5"/>
      <c r="BQ993" s="5"/>
      <c r="BR993" s="5"/>
      <c r="BS993" s="5"/>
      <c r="BT993" s="5"/>
    </row>
    <row r="994" spans="3:72" x14ac:dyDescent="0.35"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21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  <c r="BO994" s="5"/>
      <c r="BP994" s="5"/>
      <c r="BQ994" s="5"/>
      <c r="BR994" s="5"/>
      <c r="BS994" s="5"/>
      <c r="BT994" s="5"/>
    </row>
    <row r="995" spans="3:72" x14ac:dyDescent="0.35"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21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  <c r="BO995" s="5"/>
      <c r="BP995" s="5"/>
      <c r="BQ995" s="5"/>
      <c r="BR995" s="5"/>
      <c r="BS995" s="5"/>
      <c r="BT995" s="5"/>
    </row>
    <row r="996" spans="3:72" x14ac:dyDescent="0.35"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21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  <c r="BO996" s="5"/>
      <c r="BP996" s="5"/>
      <c r="BQ996" s="5"/>
      <c r="BR996" s="5"/>
      <c r="BS996" s="5"/>
      <c r="BT996" s="5"/>
    </row>
    <row r="997" spans="3:72" x14ac:dyDescent="0.35"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21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  <c r="BO997" s="5"/>
      <c r="BP997" s="5"/>
      <c r="BQ997" s="5"/>
      <c r="BR997" s="5"/>
      <c r="BS997" s="5"/>
      <c r="BT997" s="5"/>
    </row>
    <row r="998" spans="3:72" x14ac:dyDescent="0.35"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21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  <c r="BO998" s="5"/>
      <c r="BP998" s="5"/>
      <c r="BQ998" s="5"/>
      <c r="BR998" s="5"/>
      <c r="BS998" s="5"/>
      <c r="BT998" s="5"/>
    </row>
    <row r="999" spans="3:72" x14ac:dyDescent="0.35"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21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  <c r="BO999" s="5"/>
      <c r="BP999" s="5"/>
      <c r="BQ999" s="5"/>
      <c r="BR999" s="5"/>
      <c r="BS999" s="5"/>
      <c r="BT999" s="5"/>
    </row>
    <row r="1000" spans="3:72" x14ac:dyDescent="0.35"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21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  <c r="BN1000" s="5"/>
      <c r="BO1000" s="5"/>
      <c r="BP1000" s="5"/>
      <c r="BQ1000" s="5"/>
      <c r="BR1000" s="5"/>
      <c r="BS1000" s="5"/>
      <c r="BT1000" s="5"/>
    </row>
    <row r="1001" spans="3:72" x14ac:dyDescent="0.35"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21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  <c r="BN1001" s="5"/>
      <c r="BO1001" s="5"/>
      <c r="BP1001" s="5"/>
      <c r="BQ1001" s="5"/>
      <c r="BR1001" s="5"/>
      <c r="BS1001" s="5"/>
      <c r="BT1001" s="5"/>
    </row>
    <row r="1002" spans="3:72" x14ac:dyDescent="0.35"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21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  <c r="BN1002" s="5"/>
      <c r="BO1002" s="5"/>
      <c r="BP1002" s="5"/>
      <c r="BQ1002" s="5"/>
      <c r="BR1002" s="5"/>
      <c r="BS1002" s="5"/>
      <c r="BT1002" s="5"/>
    </row>
    <row r="1003" spans="3:72" x14ac:dyDescent="0.35"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21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  <c r="BN1003" s="5"/>
      <c r="BO1003" s="5"/>
      <c r="BP1003" s="5"/>
      <c r="BQ1003" s="5"/>
      <c r="BR1003" s="5"/>
      <c r="BS1003" s="5"/>
      <c r="BT1003" s="5"/>
    </row>
    <row r="1004" spans="3:72" x14ac:dyDescent="0.35"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21"/>
      <c r="AU1004" s="5"/>
      <c r="AV1004" s="5"/>
      <c r="AW1004" s="5"/>
      <c r="AX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  <c r="BN1004" s="5"/>
      <c r="BO1004" s="5"/>
      <c r="BP1004" s="5"/>
      <c r="BQ1004" s="5"/>
      <c r="BR1004" s="5"/>
      <c r="BS1004" s="5"/>
      <c r="BT1004" s="5"/>
    </row>
    <row r="1005" spans="3:72" x14ac:dyDescent="0.35"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21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  <c r="BN1005" s="5"/>
      <c r="BO1005" s="5"/>
      <c r="BP1005" s="5"/>
      <c r="BQ1005" s="5"/>
      <c r="BR1005" s="5"/>
      <c r="BS1005" s="5"/>
      <c r="BT1005" s="5"/>
    </row>
    <row r="1006" spans="3:72" x14ac:dyDescent="0.35"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21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  <c r="BN1006" s="5"/>
      <c r="BO1006" s="5"/>
      <c r="BP1006" s="5"/>
      <c r="BQ1006" s="5"/>
      <c r="BR1006" s="5"/>
      <c r="BS1006" s="5"/>
      <c r="BT1006" s="5"/>
    </row>
    <row r="1007" spans="3:72" x14ac:dyDescent="0.35"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21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  <c r="BN1007" s="5"/>
      <c r="BO1007" s="5"/>
      <c r="BP1007" s="5"/>
      <c r="BQ1007" s="5"/>
      <c r="BR1007" s="5"/>
      <c r="BS1007" s="5"/>
      <c r="BT1007" s="5"/>
    </row>
    <row r="1008" spans="3:72" x14ac:dyDescent="0.35"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21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  <c r="BN1008" s="5"/>
      <c r="BO1008" s="5"/>
      <c r="BP1008" s="5"/>
      <c r="BQ1008" s="5"/>
      <c r="BR1008" s="5"/>
      <c r="BS1008" s="5"/>
      <c r="BT1008" s="5"/>
    </row>
    <row r="1009" spans="3:72" x14ac:dyDescent="0.35"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21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  <c r="BN1009" s="5"/>
      <c r="BO1009" s="5"/>
      <c r="BP1009" s="5"/>
      <c r="BQ1009" s="5"/>
      <c r="BR1009" s="5"/>
      <c r="BS1009" s="5"/>
      <c r="BT1009" s="5"/>
    </row>
    <row r="1010" spans="3:72" x14ac:dyDescent="0.35"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21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  <c r="BN1010" s="5"/>
      <c r="BO1010" s="5"/>
      <c r="BP1010" s="5"/>
      <c r="BQ1010" s="5"/>
      <c r="BR1010" s="5"/>
      <c r="BS1010" s="5"/>
      <c r="BT1010" s="5"/>
    </row>
    <row r="1011" spans="3:72" x14ac:dyDescent="0.35"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21"/>
      <c r="AU1011" s="5"/>
      <c r="AV1011" s="5"/>
      <c r="AW1011" s="5"/>
      <c r="AX1011" s="5"/>
      <c r="AY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  <c r="BN1011" s="5"/>
      <c r="BO1011" s="5"/>
      <c r="BP1011" s="5"/>
      <c r="BQ1011" s="5"/>
      <c r="BR1011" s="5"/>
      <c r="BS1011" s="5"/>
      <c r="BT1011" s="5"/>
    </row>
    <row r="1012" spans="3:72" x14ac:dyDescent="0.35"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21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  <c r="BN1012" s="5"/>
      <c r="BO1012" s="5"/>
      <c r="BP1012" s="5"/>
      <c r="BQ1012" s="5"/>
      <c r="BR1012" s="5"/>
      <c r="BS1012" s="5"/>
      <c r="BT1012" s="5"/>
    </row>
    <row r="1013" spans="3:72" x14ac:dyDescent="0.35"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21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  <c r="BN1013" s="5"/>
      <c r="BO1013" s="5"/>
      <c r="BP1013" s="5"/>
      <c r="BQ1013" s="5"/>
      <c r="BR1013" s="5"/>
      <c r="BS1013" s="5"/>
      <c r="BT1013" s="5"/>
    </row>
    <row r="1014" spans="3:72" x14ac:dyDescent="0.35"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21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  <c r="BN1014" s="5"/>
      <c r="BO1014" s="5"/>
      <c r="BP1014" s="5"/>
      <c r="BQ1014" s="5"/>
      <c r="BR1014" s="5"/>
      <c r="BS1014" s="5"/>
      <c r="BT1014" s="5"/>
    </row>
    <row r="1015" spans="3:72" x14ac:dyDescent="0.35"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21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  <c r="BN1015" s="5"/>
      <c r="BO1015" s="5"/>
      <c r="BP1015" s="5"/>
      <c r="BQ1015" s="5"/>
      <c r="BR1015" s="5"/>
      <c r="BS1015" s="5"/>
      <c r="BT1015" s="5"/>
    </row>
    <row r="1016" spans="3:72" x14ac:dyDescent="0.35"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21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  <c r="BN1016" s="5"/>
      <c r="BO1016" s="5"/>
      <c r="BP1016" s="5"/>
      <c r="BQ1016" s="5"/>
      <c r="BR1016" s="5"/>
      <c r="BS1016" s="5"/>
      <c r="BT1016" s="5"/>
    </row>
    <row r="1017" spans="3:72" x14ac:dyDescent="0.35"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21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  <c r="BN1017" s="5"/>
      <c r="BO1017" s="5"/>
      <c r="BP1017" s="5"/>
      <c r="BQ1017" s="5"/>
      <c r="BR1017" s="5"/>
      <c r="BS1017" s="5"/>
      <c r="BT1017" s="5"/>
    </row>
    <row r="1018" spans="3:72" x14ac:dyDescent="0.35"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21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  <c r="BN1018" s="5"/>
      <c r="BO1018" s="5"/>
      <c r="BP1018" s="5"/>
      <c r="BQ1018" s="5"/>
      <c r="BR1018" s="5"/>
      <c r="BS1018" s="5"/>
      <c r="BT1018" s="5"/>
    </row>
    <row r="1019" spans="3:72" x14ac:dyDescent="0.35"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21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  <c r="BN1019" s="5"/>
      <c r="BO1019" s="5"/>
      <c r="BP1019" s="5"/>
      <c r="BQ1019" s="5"/>
      <c r="BR1019" s="5"/>
      <c r="BS1019" s="5"/>
      <c r="BT1019" s="5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DA6A9-2FD4-471E-818C-A9C18A348DDF}">
  <dimension ref="A1:DJ1350"/>
  <sheetViews>
    <sheetView topLeftCell="CL1" zoomScale="115" zoomScaleNormal="115" workbookViewId="0">
      <selection activeCell="CX3" sqref="CX3"/>
    </sheetView>
  </sheetViews>
  <sheetFormatPr baseColWidth="10" defaultRowHeight="14.5" x14ac:dyDescent="0.35"/>
  <cols>
    <col min="104" max="104" width="16.453125" customWidth="1"/>
    <col min="105" max="105" width="18.6328125" customWidth="1"/>
    <col min="106" max="107" width="11.81640625" customWidth="1"/>
    <col min="108" max="108" width="16.453125" style="2" customWidth="1"/>
    <col min="109" max="109" width="16.90625" customWidth="1"/>
    <col min="110" max="110" width="17" customWidth="1"/>
    <col min="111" max="111" width="16.90625" customWidth="1"/>
    <col min="112" max="112" width="18.453125" customWidth="1"/>
    <col min="113" max="113" width="18.7265625" customWidth="1"/>
    <col min="114" max="114" width="18.81640625" customWidth="1"/>
  </cols>
  <sheetData>
    <row r="1" spans="1:114" x14ac:dyDescent="0.35">
      <c r="C1" t="s">
        <v>0</v>
      </c>
      <c r="AR1" t="s">
        <v>42</v>
      </c>
      <c r="BF1" t="s">
        <v>49</v>
      </c>
      <c r="BO1" t="s">
        <v>55</v>
      </c>
      <c r="BY1" t="s">
        <v>138</v>
      </c>
      <c r="CM1" t="s">
        <v>139</v>
      </c>
      <c r="DA1" s="28" t="s">
        <v>59</v>
      </c>
      <c r="DB1" s="28" t="s">
        <v>58</v>
      </c>
      <c r="DC1" s="28" t="s">
        <v>142</v>
      </c>
      <c r="DE1" s="28" t="s">
        <v>61</v>
      </c>
      <c r="DF1" s="28" t="s">
        <v>62</v>
      </c>
      <c r="DG1" s="28" t="s">
        <v>63</v>
      </c>
      <c r="DH1" s="28" t="s">
        <v>64</v>
      </c>
      <c r="DI1" s="28" t="s">
        <v>143</v>
      </c>
      <c r="DJ1" s="28" t="s">
        <v>144</v>
      </c>
    </row>
    <row r="2" spans="1:114" x14ac:dyDescent="0.35">
      <c r="A2" t="s">
        <v>56</v>
      </c>
      <c r="B2" t="s">
        <v>65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27</v>
      </c>
      <c r="AD2" t="s">
        <v>28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  <c r="AK2" t="s">
        <v>35</v>
      </c>
      <c r="AL2" t="s">
        <v>36</v>
      </c>
      <c r="AM2" t="s">
        <v>37</v>
      </c>
      <c r="AN2" t="s">
        <v>38</v>
      </c>
      <c r="AO2" t="s">
        <v>39</v>
      </c>
      <c r="AP2" t="s">
        <v>40</v>
      </c>
      <c r="AQ2" t="s">
        <v>41</v>
      </c>
      <c r="AR2" t="s">
        <v>43</v>
      </c>
      <c r="AS2" t="s">
        <v>44</v>
      </c>
      <c r="AT2" t="s">
        <v>45</v>
      </c>
      <c r="AU2" t="s">
        <v>46</v>
      </c>
      <c r="AV2" s="1" t="s">
        <v>79</v>
      </c>
      <c r="AW2" s="1" t="s">
        <v>80</v>
      </c>
      <c r="AX2" t="s">
        <v>47</v>
      </c>
      <c r="AY2" t="s">
        <v>48</v>
      </c>
      <c r="AZ2" s="1" t="s">
        <v>81</v>
      </c>
      <c r="BA2" s="1" t="s">
        <v>82</v>
      </c>
      <c r="BB2" s="1" t="s">
        <v>83</v>
      </c>
      <c r="BC2" s="1" t="s">
        <v>84</v>
      </c>
      <c r="BD2" s="1" t="s">
        <v>85</v>
      </c>
      <c r="BE2" s="1" t="s">
        <v>86</v>
      </c>
      <c r="BF2" t="s">
        <v>93</v>
      </c>
      <c r="BG2" t="s">
        <v>94</v>
      </c>
      <c r="BH2" t="s">
        <v>97</v>
      </c>
      <c r="BI2" t="s">
        <v>98</v>
      </c>
      <c r="BJ2" t="s">
        <v>50</v>
      </c>
      <c r="BK2" t="s">
        <v>51</v>
      </c>
      <c r="BL2" t="s">
        <v>52</v>
      </c>
      <c r="BM2" t="s">
        <v>53</v>
      </c>
      <c r="BN2" t="s">
        <v>54</v>
      </c>
      <c r="BO2" t="s">
        <v>99</v>
      </c>
      <c r="BP2" t="s">
        <v>100</v>
      </c>
      <c r="BQ2" t="s">
        <v>101</v>
      </c>
      <c r="BR2" t="s">
        <v>102</v>
      </c>
      <c r="BS2" t="s">
        <v>103</v>
      </c>
      <c r="BT2" t="s">
        <v>104</v>
      </c>
      <c r="BU2" t="s">
        <v>105</v>
      </c>
      <c r="BV2" t="s">
        <v>106</v>
      </c>
      <c r="BW2" t="s">
        <v>107</v>
      </c>
      <c r="BX2" t="s">
        <v>108</v>
      </c>
      <c r="BY2" t="s">
        <v>109</v>
      </c>
      <c r="BZ2" t="s">
        <v>110</v>
      </c>
      <c r="CA2" t="s">
        <v>111</v>
      </c>
      <c r="CB2" t="s">
        <v>112</v>
      </c>
      <c r="CC2" t="s">
        <v>113</v>
      </c>
      <c r="CD2" t="s">
        <v>114</v>
      </c>
      <c r="CE2" t="s">
        <v>115</v>
      </c>
      <c r="CF2" t="s">
        <v>116</v>
      </c>
      <c r="CG2" t="s">
        <v>117</v>
      </c>
      <c r="CH2" t="s">
        <v>118</v>
      </c>
      <c r="CI2" t="s">
        <v>119</v>
      </c>
      <c r="CJ2" t="s">
        <v>120</v>
      </c>
      <c r="CK2" t="s">
        <v>121</v>
      </c>
      <c r="CL2" t="s">
        <v>122</v>
      </c>
      <c r="CM2" t="s">
        <v>123</v>
      </c>
      <c r="CN2" t="s">
        <v>124</v>
      </c>
      <c r="CO2" t="s">
        <v>125</v>
      </c>
      <c r="CP2" t="s">
        <v>126</v>
      </c>
      <c r="CQ2" t="s">
        <v>127</v>
      </c>
      <c r="CR2" t="s">
        <v>128</v>
      </c>
      <c r="CS2" t="s">
        <v>129</v>
      </c>
      <c r="CT2" t="s">
        <v>130</v>
      </c>
      <c r="CU2" t="s">
        <v>131</v>
      </c>
      <c r="CV2" t="s">
        <v>132</v>
      </c>
      <c r="CW2" t="s">
        <v>133</v>
      </c>
      <c r="CX2" t="s">
        <v>134</v>
      </c>
      <c r="CZ2" t="s">
        <v>57</v>
      </c>
      <c r="DA2" s="28"/>
      <c r="DB2" s="28"/>
      <c r="DC2" s="28"/>
      <c r="DD2" s="2" t="s">
        <v>60</v>
      </c>
      <c r="DE2" s="28"/>
      <c r="DF2" s="28"/>
      <c r="DG2" s="28"/>
      <c r="DH2" s="28"/>
      <c r="DI2" s="28"/>
      <c r="DJ2" s="28"/>
    </row>
    <row r="3" spans="1:114" x14ac:dyDescent="0.35">
      <c r="A3" t="str">
        <f>'Qualitative Daten'!A10</f>
        <v>Musterschule</v>
      </c>
      <c r="B3" t="str">
        <f>'Qualitative Daten'!B10</f>
        <v>Musterlösung</v>
      </c>
      <c r="C3">
        <f>IF('Qualitative Daten'!C10=7000,1,0)</f>
        <v>1</v>
      </c>
      <c r="D3">
        <f>IF('Qualitative Daten'!D10=5300,1,0)</f>
        <v>1</v>
      </c>
      <c r="E3">
        <f>IF('Qualitative Daten'!E10=4080,1,0)</f>
        <v>1</v>
      </c>
      <c r="F3">
        <f>IF('Qualitative Daten'!F10=12500,1,0)</f>
        <v>1</v>
      </c>
      <c r="G3">
        <f>IF('Qualitative Daten'!G10=9900,1,0)</f>
        <v>1</v>
      </c>
      <c r="H3">
        <f>IF('Qualitative Daten'!H10=4600,1,0)</f>
        <v>1</v>
      </c>
      <c r="I3">
        <f>IF('Qualitative Daten'!I10=4000,1,0)</f>
        <v>1</v>
      </c>
      <c r="J3">
        <f>IF('Qualitative Daten'!J10=6999,1,0)</f>
        <v>1</v>
      </c>
      <c r="K3">
        <f>IF('Qualitative Daten'!K10=3490,1,0)</f>
        <v>1</v>
      </c>
      <c r="L3">
        <f>IF('Qualitative Daten'!L10=3900,1,0)</f>
        <v>1</v>
      </c>
      <c r="M3">
        <f>IF('Qualitative Daten'!M10="&gt;",1,0)</f>
        <v>1</v>
      </c>
      <c r="N3">
        <f>IF('Qualitative Daten'!N10="&gt;",1,0)</f>
        <v>1</v>
      </c>
      <c r="O3">
        <f>IF('Qualitative Daten'!O10="&lt;",1,0)</f>
        <v>1</v>
      </c>
      <c r="P3">
        <f>IF('Qualitative Daten'!P10=500,1,0)</f>
        <v>1</v>
      </c>
      <c r="Q3">
        <f>IF('Qualitative Daten'!Q10=836,1,0)</f>
        <v>1</v>
      </c>
      <c r="R3">
        <f>IF('Qualitative Daten'!R10=4500,1,0)</f>
        <v>1</v>
      </c>
      <c r="S3">
        <f>IF('Qualitative Daten'!S10=64000,1,0)</f>
        <v>1</v>
      </c>
      <c r="T3">
        <f>IF('Qualitative Daten'!T10=699,1,0)</f>
        <v>1</v>
      </c>
      <c r="U3">
        <f>IF('Qualitative Daten'!U10=254,1,0)</f>
        <v>1</v>
      </c>
      <c r="V3">
        <f>IF('Qualitative Daten'!V10=2500,1,0)</f>
        <v>1</v>
      </c>
      <c r="W3">
        <f>IF('Qualitative Daten'!W10=49000,1,0)</f>
        <v>1</v>
      </c>
      <c r="X3">
        <f>IF('Qualitative Daten'!X10=45,1,0)</f>
        <v>1</v>
      </c>
      <c r="Y3">
        <f>IF('Qualitative Daten'!Y10=699,1,0)</f>
        <v>1</v>
      </c>
      <c r="Z3">
        <f>IF('Qualitative Daten'!Z10=51,1,0)</f>
        <v>1</v>
      </c>
      <c r="AA3">
        <f>IF('Qualitative Daten'!AA10=78,1,0)</f>
        <v>1</v>
      </c>
      <c r="AB3">
        <f>IF('Qualitative Daten'!AB10=6,1,0)</f>
        <v>1</v>
      </c>
      <c r="AC3">
        <f>IF('Qualitative Daten'!AC10=80,1,0)</f>
        <v>1</v>
      </c>
      <c r="AD3">
        <f>IF('Qualitative Daten'!AD10=32,1,0)</f>
        <v>1</v>
      </c>
      <c r="AE3">
        <f>IF('Qualitative Daten'!AE10=0,1,0)</f>
        <v>1</v>
      </c>
      <c r="AF3">
        <f>IF('Qualitative Daten'!AF10=35000,1,0)</f>
        <v>1</v>
      </c>
      <c r="AG3">
        <f>IF('Qualitative Daten'!AG10=1000,1,0)</f>
        <v>1</v>
      </c>
      <c r="AH3">
        <f>IF('Qualitative Daten'!AH10=8,1,0)</f>
        <v>1</v>
      </c>
      <c r="AI3">
        <f>IF('Qualitative Daten'!AI10=1,1,0)</f>
        <v>1</v>
      </c>
      <c r="AJ3">
        <f>IF('Qualitative Daten'!AJ10=7,1,0)</f>
        <v>1</v>
      </c>
      <c r="AK3">
        <f>IF('Qualitative Daten'!AK10=8,1,0)</f>
        <v>1</v>
      </c>
      <c r="AL3">
        <f>IF('Qualitative Daten'!AL10=600,1,0)</f>
        <v>1</v>
      </c>
      <c r="AM3">
        <f>IF('Qualitative Daten'!AM10=800,1,0)</f>
        <v>1</v>
      </c>
      <c r="AN3">
        <f>IF('Qualitative Daten'!AN10=42,1,0)</f>
        <v>1</v>
      </c>
      <c r="AO3">
        <f>IF('Qualitative Daten'!AO10=43,1,0)</f>
        <v>1</v>
      </c>
      <c r="AP3">
        <f>IF('Qualitative Daten'!AP10=9,1,0)</f>
        <v>1</v>
      </c>
      <c r="AQ3">
        <f>IF('Qualitative Daten'!AQ10=81,1,0)</f>
        <v>1</v>
      </c>
      <c r="AR3">
        <f>IF('Qualitative Daten'!AR10=1,1,0)</f>
        <v>1</v>
      </c>
      <c r="AS3">
        <f>IF('Qualitative Daten'!AS10=1,1,0)</f>
        <v>1</v>
      </c>
      <c r="AT3">
        <f>IF(OR('Qualitative Daten'!AT10=0.6,'Qualitative Daten'!AT10="3'5"),1,0)</f>
        <v>1</v>
      </c>
      <c r="AU3">
        <f>IF(OR('Qualitative Daten'!AU10=2.25,'Qualitative Daten'!AU10="2,1'4",'Qualitative Daten'!AU10="9'4"),1,0)</f>
        <v>1</v>
      </c>
      <c r="AV3">
        <f>IF('Qualitative Daten'!AV10=3,1,0)</f>
        <v>1</v>
      </c>
      <c r="AW3">
        <f>IF('Qualitative Daten'!AW10=6,1,0)</f>
        <v>1</v>
      </c>
      <c r="AX3">
        <f>IF('Qualitative Daten'!AX10=0,1,0)</f>
        <v>1</v>
      </c>
      <c r="AY3">
        <f>IF('Qualitative Daten'!AY10=3,1,0)</f>
        <v>1</v>
      </c>
      <c r="AZ3">
        <f>IF(OR('Qualitative Daten'!AZ10="7'5",'Qualitative Daten'!AZ10="1,2'5"),1,0)</f>
        <v>1</v>
      </c>
      <c r="BA3">
        <f>IF('Qualitative Daten'!BA10="1'8",1,0)</f>
        <v>1</v>
      </c>
      <c r="BB3">
        <f>IF('Qualitative Daten'!BB10="12'25",1,0)</f>
        <v>1</v>
      </c>
      <c r="BC3">
        <f>IF(OR('Qualitative Daten'!BC10="6'15",'Qualitative Daten'!BC10="2'5",'Qualitative Daten'!BC10="90'225",'Qualitative Daten'!BC10=0.4),1,0)</f>
        <v>1</v>
      </c>
      <c r="BD3">
        <f>IF(OR('Qualitative Daten'!BD10="9'2",'Qualitative Daten'!BD10=4.5,'Qualitative Daten'!BD10="4,1'2"),1,0)</f>
        <v>1</v>
      </c>
      <c r="BE3">
        <f>IF('Qualitative Daten'!BE10="15'16",1,0)</f>
        <v>1</v>
      </c>
      <c r="BF3">
        <f>IF('Qualitative Daten'!BF10=2.56,1,0)</f>
        <v>1</v>
      </c>
      <c r="BG3">
        <f>IF('Qualitative Daten'!BG10=1.49,1,0)</f>
        <v>1</v>
      </c>
      <c r="BH3">
        <f>IF('Qualitative Daten'!BH10=3.5,1,0)</f>
        <v>1</v>
      </c>
      <c r="BI3">
        <f>IF('Qualitative Daten'!BI10=4.82,1,0)</f>
        <v>1</v>
      </c>
      <c r="BJ3">
        <f>IF('Qualitative Daten'!BJ10=22.38,1,0)</f>
        <v>1</v>
      </c>
      <c r="BK3">
        <f>IF(AND('Qualitative Daten'!BK10&gt;2.6,'Qualitative Daten'!BK10&lt;&gt;999),1,0)</f>
        <v>1</v>
      </c>
      <c r="BL3">
        <f>IF('Qualitative Daten'!BL10&lt;0.06,1,0)</f>
        <v>1</v>
      </c>
      <c r="BM3">
        <f>IF(AND('Qualitative Daten'!BM10&gt;-2.5,'Qualitative Daten'!BM10&lt;&gt;999),1,0)</f>
        <v>1</v>
      </c>
      <c r="BN3">
        <f>IF('Qualitative Daten'!BN10&lt;-0.3,1,0)</f>
        <v>1</v>
      </c>
      <c r="BO3">
        <f>IF('Qualitative Daten'!BO10=-2,1,0)</f>
        <v>1</v>
      </c>
      <c r="BP3">
        <f>IF('Qualitative Daten'!BP10=-4,1,0)</f>
        <v>1</v>
      </c>
      <c r="BQ3">
        <f>IF('Qualitative Daten'!BQ10=-8,1,0)</f>
        <v>1</v>
      </c>
      <c r="BR3">
        <f>IF('Qualitative Daten'!BR10=-6,1,0)</f>
        <v>1</v>
      </c>
      <c r="BS3">
        <f>IF('Qualitative Daten'!BS10=15,1,0)</f>
        <v>1</v>
      </c>
      <c r="BT3">
        <f>IF('Qualitative Daten'!BT10=5,1,0)</f>
        <v>1</v>
      </c>
      <c r="BU3">
        <f>IF('Qualitative Daten'!BU10=2,1,0)</f>
        <v>1</v>
      </c>
      <c r="BV3">
        <f>IF('Qualitative Daten'!BV10=-12,1,0)</f>
        <v>1</v>
      </c>
      <c r="BW3">
        <f>IF('Qualitative Daten'!BW10=17,1,0)</f>
        <v>1</v>
      </c>
      <c r="BX3">
        <f>IF('Qualitative Daten'!BX10=-4,1,0)</f>
        <v>1</v>
      </c>
      <c r="BY3">
        <f>IF('Qualitative Daten'!BY10=2,1,0)</f>
        <v>1</v>
      </c>
      <c r="BZ3">
        <f>IF('Qualitative Daten'!BZ10=6,1,0)</f>
        <v>1</v>
      </c>
      <c r="CA3">
        <f>IF('Qualitative Daten'!CA10=12,1,0)</f>
        <v>1</v>
      </c>
      <c r="CB3">
        <f>IF('Qualitative Daten'!CB10=80,1,0)</f>
        <v>1</v>
      </c>
      <c r="CC3">
        <f>IF('Qualitative Daten'!CC10=750,1,0)</f>
        <v>1</v>
      </c>
      <c r="CD3">
        <f>IF('Qualitative Daten'!CD10=27,1,0)</f>
        <v>1</v>
      </c>
      <c r="CE3">
        <f>IF('Qualitative Daten'!CE10=200,1,0)</f>
        <v>1</v>
      </c>
      <c r="CF3">
        <f>IF('Qualitative Daten'!CF10=3,1,0)</f>
        <v>1</v>
      </c>
      <c r="CG3">
        <f>IF('Qualitative Daten'!CG10=1,1,0)</f>
        <v>1</v>
      </c>
      <c r="CH3">
        <f>IF('Qualitative Daten'!CH10=75,1,0)</f>
        <v>1</v>
      </c>
      <c r="CI3">
        <f>IF('Qualitative Daten'!CI10=50,1,0)</f>
        <v>1</v>
      </c>
      <c r="CJ3">
        <f>IF('Qualitative Daten'!CJ10=20,1,0)</f>
        <v>1</v>
      </c>
      <c r="CK3">
        <f>IF('Qualitative Daten'!CK10=45,1,0)</f>
        <v>1</v>
      </c>
      <c r="CL3">
        <f>IF('Qualitative Daten'!CL10=20,1,0)</f>
        <v>1</v>
      </c>
      <c r="CM3">
        <f>IF(OR('Qualitative Daten'!CM10="a+a+4+4",'Qualitative Daten'!CM10="2a+8",'Qualitative Daten'!CM10="2a+2*4",'Qualitative Daten'!CM10="a+4+a+4",'Qualitative Daten'!CM10="2*a+2*4",'Qualitative Daten'!CM10="a*2+4*2",'Qualitative Daten'!CM10="2(a+4)"),1,0)</f>
        <v>1</v>
      </c>
      <c r="CN3">
        <f>IF('Qualitative Daten'!CN10=0,1,0)</f>
        <v>1</v>
      </c>
      <c r="CO3">
        <f>IF('Qualitative Daten'!CO10=3,1,0)</f>
        <v>1</v>
      </c>
      <c r="CP3">
        <f>IF('Qualitative Daten'!CP10=698,1,0)</f>
        <v>1</v>
      </c>
      <c r="CQ3">
        <f>IF('Qualitative Daten'!CQ10=73,1,0)</f>
        <v>1</v>
      </c>
      <c r="CR3">
        <f>IF('Qualitative Daten'!CR10=37,1,0)</f>
        <v>1</v>
      </c>
      <c r="CS3">
        <f>IF('Qualitative Daten'!CS10=2,1,0)</f>
        <v>1</v>
      </c>
      <c r="CT3">
        <f>IF('Qualitative Daten'!CT10=3,1,0)</f>
        <v>1</v>
      </c>
      <c r="CU3">
        <f>IF('Qualitative Daten'!CU10=2,1,0)</f>
        <v>1</v>
      </c>
      <c r="CV3">
        <f>IF(OR('Qualitative Daten'!CV10="x+3",'Qualitative Daten'!CV10="3+x"),1,0)</f>
        <v>1</v>
      </c>
      <c r="CW3">
        <f>IF(OR('Qualitative Daten'!CW10="x-3",'Qualitative Daten'!CW10="-3+x"),1,0)</f>
        <v>1</v>
      </c>
      <c r="CX3">
        <f>IF(OR('Qualitative Daten'!CX10="2a",'Qualitative Daten'!CX10="a+a",'Qualitative Daten'!CX10="a*2",'Qualitative Daten'!CX10="2*a"),1,0)</f>
        <v>1</v>
      </c>
      <c r="CZ3">
        <f>SUM(C3:CX3)</f>
        <v>100</v>
      </c>
      <c r="DA3">
        <f>COUNTIF(C3:CX3,0)</f>
        <v>0</v>
      </c>
      <c r="DB3">
        <f>COUNTIF('Qualitative Daten'!C10:CX10,999)</f>
        <v>0</v>
      </c>
      <c r="DC3">
        <f>DA3-DB3</f>
        <v>0</v>
      </c>
      <c r="DD3" s="2">
        <f>CZ3/100</f>
        <v>1</v>
      </c>
      <c r="DE3" s="2">
        <f>(SUM(C3:AQ3))/41</f>
        <v>1</v>
      </c>
      <c r="DF3" s="2">
        <f>(SUM(AR3:BE3))/14</f>
        <v>1</v>
      </c>
      <c r="DG3" s="2">
        <f>(SUM(BF3:BN3))/9</f>
        <v>1</v>
      </c>
      <c r="DH3" s="2">
        <f>(SUM(BO3:BX3))/10</f>
        <v>1</v>
      </c>
      <c r="DI3" s="2">
        <f>(SUM(BY3:CL3))/14</f>
        <v>1</v>
      </c>
      <c r="DJ3" s="2">
        <f>(SUM(CM3:CX3))/12</f>
        <v>1</v>
      </c>
    </row>
    <row r="4" spans="1:114" x14ac:dyDescent="0.35">
      <c r="A4">
        <f>'Qualitative Daten'!A11</f>
        <v>0</v>
      </c>
      <c r="B4">
        <f>'Qualitative Daten'!B11</f>
        <v>0</v>
      </c>
      <c r="C4">
        <f>IF('Qualitative Daten'!C11=7000,1,0)</f>
        <v>0</v>
      </c>
      <c r="D4">
        <f>IF('Qualitative Daten'!D11=5300,1,0)</f>
        <v>0</v>
      </c>
      <c r="E4">
        <f>IF('Qualitative Daten'!E11=4080,1,0)</f>
        <v>0</v>
      </c>
      <c r="F4">
        <f>IF('Qualitative Daten'!F11=12500,1,0)</f>
        <v>0</v>
      </c>
      <c r="G4">
        <f>IF('Qualitative Daten'!G11=9900,1,0)</f>
        <v>0</v>
      </c>
      <c r="H4">
        <f>IF('Qualitative Daten'!H11=4600,1,0)</f>
        <v>0</v>
      </c>
      <c r="I4">
        <f>IF('Qualitative Daten'!I11=4000,1,0)</f>
        <v>0</v>
      </c>
      <c r="J4">
        <f>IF('Qualitative Daten'!J11=6999,1,0)</f>
        <v>0</v>
      </c>
      <c r="K4">
        <f>IF('Qualitative Daten'!K11=2490,1,0)</f>
        <v>0</v>
      </c>
      <c r="L4">
        <f>IF('Qualitative Daten'!L11=3900,1,0)</f>
        <v>0</v>
      </c>
      <c r="M4">
        <f>IF('Qualitative Daten'!M11="&gt;",1,0)</f>
        <v>0</v>
      </c>
      <c r="N4">
        <f>IF('Qualitative Daten'!N11="&gt;",1,0)</f>
        <v>0</v>
      </c>
      <c r="O4">
        <f>IF('Qualitative Daten'!O11="&lt;",1,0)</f>
        <v>0</v>
      </c>
      <c r="P4">
        <f>IF('Qualitative Daten'!P11=500,1,0)</f>
        <v>0</v>
      </c>
      <c r="Q4">
        <f>IF('Qualitative Daten'!Q11=836,1,0)</f>
        <v>0</v>
      </c>
      <c r="R4">
        <f>IF('Qualitative Daten'!R11=4500,1,0)</f>
        <v>0</v>
      </c>
      <c r="S4">
        <f>IF('Qualitative Daten'!S11=64000,1,0)</f>
        <v>0</v>
      </c>
      <c r="T4">
        <f>IF('Qualitative Daten'!T11=699,1,0)</f>
        <v>0</v>
      </c>
      <c r="U4">
        <f>IF('Qualitative Daten'!U11=254,1,0)</f>
        <v>0</v>
      </c>
      <c r="V4">
        <f>IF('Qualitative Daten'!V11=2500,1,0)</f>
        <v>0</v>
      </c>
      <c r="W4">
        <f>IF('Qualitative Daten'!W11=49000,1,0)</f>
        <v>0</v>
      </c>
      <c r="X4">
        <f>IF('Qualitative Daten'!X11=45,1,0)</f>
        <v>0</v>
      </c>
      <c r="Y4">
        <f>IF('Qualitative Daten'!Y11=699,1,0)</f>
        <v>0</v>
      </c>
      <c r="Z4">
        <f>IF('Qualitative Daten'!Z11=51,1,0)</f>
        <v>0</v>
      </c>
      <c r="AA4">
        <f>IF('Qualitative Daten'!AA11=78,1,0)</f>
        <v>0</v>
      </c>
      <c r="AB4">
        <f>IF('Qualitative Daten'!AB11=6,1,0)</f>
        <v>0</v>
      </c>
      <c r="AC4">
        <f>IF('Qualitative Daten'!AC11=80,1,0)</f>
        <v>0</v>
      </c>
      <c r="AD4">
        <f>IF('Qualitative Daten'!AD11=32,1,0)</f>
        <v>0</v>
      </c>
      <c r="AE4">
        <f>IF('Qualitative Daten'!AE11=0,1,0)</f>
        <v>1</v>
      </c>
      <c r="AF4">
        <f>IF('Qualitative Daten'!AF11=35000,1,0)</f>
        <v>0</v>
      </c>
      <c r="AG4">
        <f>IF('Qualitative Daten'!AG11=1000,1,0)</f>
        <v>0</v>
      </c>
      <c r="AH4">
        <f>IF('Qualitative Daten'!AH11=8,1,0)</f>
        <v>0</v>
      </c>
      <c r="AI4">
        <f>IF('Qualitative Daten'!AI11=1,1,0)</f>
        <v>0</v>
      </c>
      <c r="AJ4">
        <f>IF('Qualitative Daten'!AJ11=7,1,0)</f>
        <v>0</v>
      </c>
      <c r="AK4">
        <f>IF('Qualitative Daten'!AK11=8,1,0)</f>
        <v>0</v>
      </c>
      <c r="AL4">
        <f>IF('Qualitative Daten'!AL11=600,1,0)</f>
        <v>0</v>
      </c>
      <c r="AM4">
        <f>IF('Qualitative Daten'!AM11=800,1,0)</f>
        <v>0</v>
      </c>
      <c r="AN4">
        <f>IF('Qualitative Daten'!AN11=42,1,0)</f>
        <v>0</v>
      </c>
      <c r="AO4">
        <f>IF('Qualitative Daten'!AO11=43,1,0)</f>
        <v>0</v>
      </c>
      <c r="AP4">
        <f>IF('Qualitative Daten'!AP11=9,1,0)</f>
        <v>0</v>
      </c>
      <c r="AQ4">
        <f>IF('Qualitative Daten'!AQ11=81,1,0)</f>
        <v>0</v>
      </c>
      <c r="AR4">
        <f>IF('Qualitative Daten'!AR11=1,1,0)</f>
        <v>0</v>
      </c>
      <c r="AS4">
        <f>IF('Qualitative Daten'!AS11=1,1,0)</f>
        <v>0</v>
      </c>
      <c r="AT4">
        <f>IF(OR('Qualitative Daten'!AT11=0.6,'Qualitative Daten'!AT11="3'5"),1,0)</f>
        <v>0</v>
      </c>
      <c r="AU4">
        <f>IF(OR('Qualitative Daten'!AU11=2.25,'Qualitative Daten'!AU11="2,1'4",'Qualitative Daten'!AU11="9'4"),1,0)</f>
        <v>0</v>
      </c>
      <c r="AV4">
        <f>IF('Qualitative Daten'!AV11=3,1,0)</f>
        <v>0</v>
      </c>
      <c r="AW4">
        <f>IF('Qualitative Daten'!AW11=6,1,0)</f>
        <v>0</v>
      </c>
      <c r="AX4">
        <f>IF('Qualitative Daten'!AX11=0,1,0)</f>
        <v>1</v>
      </c>
      <c r="AY4">
        <f>IF('Qualitative Daten'!AY11=3,1,0)</f>
        <v>0</v>
      </c>
      <c r="AZ4">
        <f>IF(OR('Qualitative Daten'!AZ11="7'5",'Qualitative Daten'!AZ11="1,2'5"),1,0)</f>
        <v>0</v>
      </c>
      <c r="BA4">
        <f>IF('Qualitative Daten'!BA11="1'8",1,0)</f>
        <v>0</v>
      </c>
      <c r="BB4">
        <f>IF('Qualitative Daten'!BB11="12'25",1,0)</f>
        <v>0</v>
      </c>
      <c r="BC4">
        <f>IF(OR('Qualitative Daten'!BC11="6'15",'Qualitative Daten'!BC11="2'5",'Qualitative Daten'!BC11="90'225",'Qualitative Daten'!BC11=0.4),1,0)</f>
        <v>0</v>
      </c>
      <c r="BD4">
        <f>IF(OR('Qualitative Daten'!BD11="9'2",'Qualitative Daten'!BD11=4.5,'Qualitative Daten'!BD11="4,1'2"),1,0)</f>
        <v>0</v>
      </c>
      <c r="BE4">
        <f>IF('Qualitative Daten'!BE11="15'16",1,0)</f>
        <v>0</v>
      </c>
      <c r="BF4">
        <f>IF('Qualitative Daten'!BF11=2.56,1,0)</f>
        <v>0</v>
      </c>
      <c r="BG4">
        <f>IF('Qualitative Daten'!BG11=1.49,1,0)</f>
        <v>0</v>
      </c>
      <c r="BH4">
        <f>IF('Qualitative Daten'!BH11=3.5,1,0)</f>
        <v>0</v>
      </c>
      <c r="BI4">
        <f>IF('Qualitative Daten'!BI11=4.82,1,0)</f>
        <v>0</v>
      </c>
      <c r="BJ4">
        <f>IF('Qualitative Daten'!BJ11=22.38,1,0)</f>
        <v>0</v>
      </c>
      <c r="BK4">
        <f>IF(AND('Qualitative Daten'!BK11&gt;2.6,'Qualitative Daten'!BK11&lt;&gt;999),1,0)</f>
        <v>0</v>
      </c>
      <c r="BL4">
        <f>IF('Qualitative Daten'!BL11&lt;0.06,1,0)</f>
        <v>1</v>
      </c>
      <c r="BM4">
        <f>IF(AND('Qualitative Daten'!BM11&gt;-2.5,'Qualitative Daten'!BM11&lt;&gt;999),1,0)</f>
        <v>1</v>
      </c>
      <c r="BN4">
        <f>IF('Qualitative Daten'!BN11&lt;-0.3,1,0)</f>
        <v>0</v>
      </c>
      <c r="BO4">
        <f>IF('Qualitative Daten'!BO11=-2,1,0)</f>
        <v>0</v>
      </c>
      <c r="BP4">
        <f>IF('Qualitative Daten'!BP11=-4,1,0)</f>
        <v>0</v>
      </c>
      <c r="BQ4">
        <f>IF('Qualitative Daten'!BQ11=-8,1,0)</f>
        <v>0</v>
      </c>
      <c r="BR4">
        <f>IF('Qualitative Daten'!BR11=-6,1,0)</f>
        <v>0</v>
      </c>
      <c r="BS4">
        <f>IF('Qualitative Daten'!BS11=15,1,0)</f>
        <v>0</v>
      </c>
      <c r="BT4">
        <f>IF('Qualitative Daten'!BT11=5,1,0)</f>
        <v>0</v>
      </c>
      <c r="BU4">
        <f>IF('Qualitative Daten'!BU11=2,1,0)</f>
        <v>0</v>
      </c>
      <c r="BV4">
        <f>IF('Qualitative Daten'!BV11=-12,1,0)</f>
        <v>0</v>
      </c>
      <c r="BW4">
        <f>IF('Qualitative Daten'!BW11=17,1,0)</f>
        <v>0</v>
      </c>
      <c r="BX4">
        <f>IF('Qualitative Daten'!BX11=-4,1,0)</f>
        <v>0</v>
      </c>
      <c r="BY4">
        <f>IF('Qualitative Daten'!BY11=2,1,0)</f>
        <v>0</v>
      </c>
      <c r="BZ4">
        <f>IF('Qualitative Daten'!BZ11=6,1,0)</f>
        <v>0</v>
      </c>
      <c r="CA4">
        <f>IF('Qualitative Daten'!CA11=12,1,0)</f>
        <v>0</v>
      </c>
      <c r="CB4">
        <f>IF('Qualitative Daten'!CB11=80,1,0)</f>
        <v>0</v>
      </c>
      <c r="CC4">
        <f>IF('Qualitative Daten'!CC11=750,1,0)</f>
        <v>0</v>
      </c>
      <c r="CD4">
        <f>IF('Qualitative Daten'!CD11=27,1,0)</f>
        <v>0</v>
      </c>
      <c r="CE4">
        <f>IF('Qualitative Daten'!CE11=200,1,0)</f>
        <v>0</v>
      </c>
      <c r="CF4">
        <f>IF('Qualitative Daten'!CF11=3,1,0)</f>
        <v>0</v>
      </c>
      <c r="CG4">
        <f>IF('Qualitative Daten'!CG11=1,1,0)</f>
        <v>0</v>
      </c>
      <c r="CH4">
        <f>IF('Qualitative Daten'!CH11=75,1,0)</f>
        <v>0</v>
      </c>
      <c r="CI4">
        <f>IF('Qualitative Daten'!CI11=50,1,0)</f>
        <v>0</v>
      </c>
      <c r="CJ4">
        <f>IF('Qualitative Daten'!CJ11=20,1,0)</f>
        <v>0</v>
      </c>
      <c r="CK4">
        <f>IF('Qualitative Daten'!CK11=45,1,0)</f>
        <v>0</v>
      </c>
      <c r="CL4">
        <f>IF('Qualitative Daten'!CL11=20,1,0)</f>
        <v>0</v>
      </c>
      <c r="CM4">
        <f>IF(OR('Qualitative Daten'!CM11="a+a+4+4",'Qualitative Daten'!CM11="2a+8",'Qualitative Daten'!CM11="2a+2*4",'Qualitative Daten'!CM11="a+4+a+4",'Qualitative Daten'!CM11="2*a+2*4",'Qualitative Daten'!CM11="a*2+4*2",'Qualitative Daten'!CM11="2(a+4)"),1,0)</f>
        <v>0</v>
      </c>
      <c r="CN4">
        <f>IF('Qualitative Daten'!CN11=0,1,0)</f>
        <v>1</v>
      </c>
      <c r="CO4">
        <f>IF('Qualitative Daten'!CO11=3,1,0)</f>
        <v>0</v>
      </c>
      <c r="CP4">
        <f>IF('Qualitative Daten'!CP11=698,1,0)</f>
        <v>0</v>
      </c>
      <c r="CQ4">
        <f>IF('Qualitative Daten'!CQ11=73,1,0)</f>
        <v>0</v>
      </c>
      <c r="CR4">
        <f>IF('Qualitative Daten'!CR11=37,1,0)</f>
        <v>0</v>
      </c>
      <c r="CS4">
        <f>IF('Qualitative Daten'!CS11=2,1,0)</f>
        <v>0</v>
      </c>
      <c r="CT4">
        <f>IF('Qualitative Daten'!CT11=3,1,0)</f>
        <v>0</v>
      </c>
      <c r="CU4">
        <f>IF('Qualitative Daten'!CU11=2,1,0)</f>
        <v>0</v>
      </c>
      <c r="CV4">
        <f>IF(OR('Qualitative Daten'!CV11="x+3",'Qualitative Daten'!CV11="3+x"),1,0)</f>
        <v>0</v>
      </c>
      <c r="CW4">
        <f>IF(OR('Qualitative Daten'!CW11="x-3",'Qualitative Daten'!CW11="-3+x"),1,0)</f>
        <v>0</v>
      </c>
      <c r="CX4">
        <f>IF(OR('Qualitative Daten'!CX11="2a",'Qualitative Daten'!CX11="a+a",'Qualitative Daten'!CX11="a*2",'Qualitative Daten'!CX11="2*a"),1,0)</f>
        <v>0</v>
      </c>
      <c r="CZ4">
        <f t="shared" ref="CZ4:CZ67" si="0">SUM(C4:CX4)</f>
        <v>5</v>
      </c>
      <c r="DA4">
        <f t="shared" ref="DA4:DA67" si="1">COUNTIF(C4:CX4,0)</f>
        <v>95</v>
      </c>
      <c r="DB4">
        <f>COUNTIF('Qualitative Daten'!C11:CX11,999)</f>
        <v>0</v>
      </c>
      <c r="DC4">
        <f t="shared" ref="DC4:DC67" si="2">DA4-DB4</f>
        <v>95</v>
      </c>
      <c r="DD4" s="2">
        <f t="shared" ref="DD4:DD67" si="3">CZ4/100</f>
        <v>0.05</v>
      </c>
      <c r="DE4" s="2">
        <f t="shared" ref="DE4:DE67" si="4">(SUM(C4:AQ4))/41</f>
        <v>2.4390243902439025E-2</v>
      </c>
      <c r="DF4" s="2">
        <f t="shared" ref="DF4:DF67" si="5">(SUM(AR4:BE4))/14</f>
        <v>7.1428571428571425E-2</v>
      </c>
      <c r="DG4" s="2">
        <f t="shared" ref="DG4:DG67" si="6">(SUM(BF4:BN4))/9</f>
        <v>0.22222222222222221</v>
      </c>
      <c r="DH4" s="2">
        <f t="shared" ref="DH4:DH67" si="7">(SUM(BO4:BX4))/10</f>
        <v>0</v>
      </c>
      <c r="DI4" s="2">
        <f t="shared" ref="DI4:DI67" si="8">(SUM(BY4:CL4))/14</f>
        <v>0</v>
      </c>
      <c r="DJ4" s="2">
        <f t="shared" ref="DJ4:DJ67" si="9">(SUM(CM4:CX4))/12</f>
        <v>8.3333333333333329E-2</v>
      </c>
    </row>
    <row r="5" spans="1:114" x14ac:dyDescent="0.35">
      <c r="A5">
        <f>'Qualitative Daten'!A12</f>
        <v>0</v>
      </c>
      <c r="B5">
        <f>'Qualitative Daten'!B12</f>
        <v>0</v>
      </c>
      <c r="C5">
        <f>IF('Qualitative Daten'!C12=7000,1,0)</f>
        <v>0</v>
      </c>
      <c r="D5">
        <f>IF('Qualitative Daten'!D12=5300,1,0)</f>
        <v>0</v>
      </c>
      <c r="E5">
        <f>IF('Qualitative Daten'!E12=4080,1,0)</f>
        <v>0</v>
      </c>
      <c r="F5">
        <f>IF('Qualitative Daten'!F12=12500,1,0)</f>
        <v>0</v>
      </c>
      <c r="G5">
        <f>IF('Qualitative Daten'!G12=9900,1,0)</f>
        <v>0</v>
      </c>
      <c r="H5">
        <f>IF('Qualitative Daten'!H12=4600,1,0)</f>
        <v>0</v>
      </c>
      <c r="I5">
        <f>IF('Qualitative Daten'!I12=4000,1,0)</f>
        <v>0</v>
      </c>
      <c r="J5">
        <f>IF('Qualitative Daten'!J12=6999,1,0)</f>
        <v>0</v>
      </c>
      <c r="K5">
        <f>IF('Qualitative Daten'!K12=2490,1,0)</f>
        <v>0</v>
      </c>
      <c r="L5">
        <f>IF('Qualitative Daten'!L12=3900,1,0)</f>
        <v>0</v>
      </c>
      <c r="M5">
        <f>IF('Qualitative Daten'!M12="&gt;",1,0)</f>
        <v>0</v>
      </c>
      <c r="N5">
        <f>IF('Qualitative Daten'!N12="&gt;",1,0)</f>
        <v>0</v>
      </c>
      <c r="O5">
        <f>IF('Qualitative Daten'!O12="&lt;",1,0)</f>
        <v>0</v>
      </c>
      <c r="P5">
        <f>IF('Qualitative Daten'!P12=500,1,0)</f>
        <v>0</v>
      </c>
      <c r="Q5">
        <f>IF('Qualitative Daten'!Q12=836,1,0)</f>
        <v>0</v>
      </c>
      <c r="R5">
        <f>IF('Qualitative Daten'!R12=4500,1,0)</f>
        <v>0</v>
      </c>
      <c r="S5">
        <f>IF('Qualitative Daten'!S12=64000,1,0)</f>
        <v>0</v>
      </c>
      <c r="T5">
        <f>IF('Qualitative Daten'!T12=699,1,0)</f>
        <v>0</v>
      </c>
      <c r="U5">
        <f>IF('Qualitative Daten'!U12=254,1,0)</f>
        <v>0</v>
      </c>
      <c r="V5">
        <f>IF('Qualitative Daten'!V12=2500,1,0)</f>
        <v>0</v>
      </c>
      <c r="W5">
        <f>IF('Qualitative Daten'!W12=49000,1,0)</f>
        <v>0</v>
      </c>
      <c r="X5">
        <f>IF('Qualitative Daten'!X12=45,1,0)</f>
        <v>0</v>
      </c>
      <c r="Y5">
        <f>IF('Qualitative Daten'!Y12=699,1,0)</f>
        <v>0</v>
      </c>
      <c r="Z5">
        <f>IF('Qualitative Daten'!Z12=51,1,0)</f>
        <v>0</v>
      </c>
      <c r="AA5">
        <f>IF('Qualitative Daten'!AA12=78,1,0)</f>
        <v>0</v>
      </c>
      <c r="AB5">
        <f>IF('Qualitative Daten'!AB12=6,1,0)</f>
        <v>0</v>
      </c>
      <c r="AC5">
        <f>IF('Qualitative Daten'!AC12=80,1,0)</f>
        <v>0</v>
      </c>
      <c r="AD5">
        <f>IF('Qualitative Daten'!AD12=32,1,0)</f>
        <v>0</v>
      </c>
      <c r="AE5">
        <f>IF('Qualitative Daten'!AE12=0,1,0)</f>
        <v>1</v>
      </c>
      <c r="AF5">
        <f>IF('Qualitative Daten'!AF12=35000,1,0)</f>
        <v>0</v>
      </c>
      <c r="AG5">
        <f>IF('Qualitative Daten'!AG12=1000,1,0)</f>
        <v>0</v>
      </c>
      <c r="AH5">
        <f>IF('Qualitative Daten'!AH12=8,1,0)</f>
        <v>0</v>
      </c>
      <c r="AI5">
        <f>IF('Qualitative Daten'!AI12=1,1,0)</f>
        <v>0</v>
      </c>
      <c r="AJ5">
        <f>IF('Qualitative Daten'!AJ12=7,1,0)</f>
        <v>0</v>
      </c>
      <c r="AK5">
        <f>IF('Qualitative Daten'!AK12=8,1,0)</f>
        <v>0</v>
      </c>
      <c r="AL5">
        <f>IF('Qualitative Daten'!AL12=600,1,0)</f>
        <v>0</v>
      </c>
      <c r="AM5">
        <f>IF('Qualitative Daten'!AM12=800,1,0)</f>
        <v>0</v>
      </c>
      <c r="AN5">
        <f>IF('Qualitative Daten'!AN12=42,1,0)</f>
        <v>0</v>
      </c>
      <c r="AO5">
        <f>IF('Qualitative Daten'!AO12=43,1,0)</f>
        <v>0</v>
      </c>
      <c r="AP5">
        <f>IF('Qualitative Daten'!AP12=9,1,0)</f>
        <v>0</v>
      </c>
      <c r="AQ5">
        <f>IF('Qualitative Daten'!AQ12=81,1,0)</f>
        <v>0</v>
      </c>
      <c r="AR5">
        <f>IF('Qualitative Daten'!AR12=1,1,0)</f>
        <v>0</v>
      </c>
      <c r="AS5">
        <f>IF('Qualitative Daten'!AS12=1,1,0)</f>
        <v>0</v>
      </c>
      <c r="AT5">
        <f>IF(OR('Qualitative Daten'!AT12=0.6,'Qualitative Daten'!AT12="3'5"),1,0)</f>
        <v>0</v>
      </c>
      <c r="AU5">
        <f>IF(OR('Qualitative Daten'!AU12=2.25,'Qualitative Daten'!AU12="2,1'4",'Qualitative Daten'!AU12="9'4"),1,0)</f>
        <v>0</v>
      </c>
      <c r="AV5">
        <f>IF('Qualitative Daten'!AV12=3,1,0)</f>
        <v>0</v>
      </c>
      <c r="AW5">
        <f>IF('Qualitative Daten'!AW12=6,1,0)</f>
        <v>0</v>
      </c>
      <c r="AX5">
        <f>IF('Qualitative Daten'!AX12=0,1,0)</f>
        <v>1</v>
      </c>
      <c r="AY5">
        <f>IF('Qualitative Daten'!AY12=3,1,0)</f>
        <v>0</v>
      </c>
      <c r="AZ5">
        <f>IF(OR('Qualitative Daten'!AZ12="7'5",'Qualitative Daten'!AZ12="1,2'5"),1,0)</f>
        <v>0</v>
      </c>
      <c r="BA5">
        <f>IF('Qualitative Daten'!BA12="1'8",1,0)</f>
        <v>0</v>
      </c>
      <c r="BB5">
        <f>IF('Qualitative Daten'!BB12="12'25",1,0)</f>
        <v>0</v>
      </c>
      <c r="BC5">
        <f>IF(OR('Qualitative Daten'!BC12="6'15",'Qualitative Daten'!BC12="2'5",'Qualitative Daten'!BC12="90'225",'Qualitative Daten'!BC12=0.4),1,0)</f>
        <v>0</v>
      </c>
      <c r="BD5">
        <f>IF(OR('Qualitative Daten'!BD12="9'2",'Qualitative Daten'!BD12=4.5,'Qualitative Daten'!BD12="4,1'2"),1,0)</f>
        <v>0</v>
      </c>
      <c r="BE5">
        <f>IF('Qualitative Daten'!BE12="15'16",1,0)</f>
        <v>0</v>
      </c>
      <c r="BF5">
        <f>IF('Qualitative Daten'!BF12=2.56,1,0)</f>
        <v>0</v>
      </c>
      <c r="BG5">
        <f>IF('Qualitative Daten'!BG12=1.49,1,0)</f>
        <v>0</v>
      </c>
      <c r="BH5">
        <f>IF('Qualitative Daten'!BH12=3.5,1,0)</f>
        <v>0</v>
      </c>
      <c r="BI5">
        <f>IF('Qualitative Daten'!BI12=4.82,1,0)</f>
        <v>0</v>
      </c>
      <c r="BJ5">
        <f>IF('Qualitative Daten'!BJ12=22.38,1,0)</f>
        <v>0</v>
      </c>
      <c r="BK5">
        <f>IF(AND('Qualitative Daten'!BK12&gt;2.6,'Qualitative Daten'!BK12&lt;&gt;999),1,0)</f>
        <v>0</v>
      </c>
      <c r="BL5">
        <f>IF('Qualitative Daten'!BL12&lt;0.06,1,0)</f>
        <v>1</v>
      </c>
      <c r="BM5">
        <f>IF(AND('Qualitative Daten'!BM12&gt;-2.5,'Qualitative Daten'!BM12&lt;&gt;999),1,0)</f>
        <v>1</v>
      </c>
      <c r="BN5">
        <f>IF('Qualitative Daten'!BN12&lt;-0.3,1,0)</f>
        <v>0</v>
      </c>
      <c r="BO5">
        <f>IF('Qualitative Daten'!BO12=-2,1,0)</f>
        <v>0</v>
      </c>
      <c r="BP5">
        <f>IF('Qualitative Daten'!BP12=-4,1,0)</f>
        <v>0</v>
      </c>
      <c r="BQ5">
        <f>IF('Qualitative Daten'!BQ12=-8,1,0)</f>
        <v>0</v>
      </c>
      <c r="BR5">
        <f>IF('Qualitative Daten'!BR12=-6,1,0)</f>
        <v>0</v>
      </c>
      <c r="BS5">
        <f>IF('Qualitative Daten'!BS12=15,1,0)</f>
        <v>0</v>
      </c>
      <c r="BT5">
        <f>IF('Qualitative Daten'!BT12=5,1,0)</f>
        <v>0</v>
      </c>
      <c r="BU5">
        <f>IF('Qualitative Daten'!BU12=2,1,0)</f>
        <v>0</v>
      </c>
      <c r="BV5">
        <f>IF('Qualitative Daten'!BV12=-12,1,0)</f>
        <v>0</v>
      </c>
      <c r="BW5">
        <f>IF('Qualitative Daten'!BW12=17,1,0)</f>
        <v>0</v>
      </c>
      <c r="BX5">
        <f>IF('Qualitative Daten'!BX12=-4,1,0)</f>
        <v>0</v>
      </c>
      <c r="BY5">
        <f>IF('Qualitative Daten'!BY12=2,1,0)</f>
        <v>0</v>
      </c>
      <c r="BZ5">
        <f>IF('Qualitative Daten'!BZ12=6,1,0)</f>
        <v>0</v>
      </c>
      <c r="CA5">
        <f>IF('Qualitative Daten'!CA12=12,1,0)</f>
        <v>0</v>
      </c>
      <c r="CB5">
        <f>IF('Qualitative Daten'!CB12=80,1,0)</f>
        <v>0</v>
      </c>
      <c r="CC5">
        <f>IF('Qualitative Daten'!CC12=750,1,0)</f>
        <v>0</v>
      </c>
      <c r="CD5">
        <f>IF('Qualitative Daten'!CD12=27,1,0)</f>
        <v>0</v>
      </c>
      <c r="CE5">
        <f>IF('Qualitative Daten'!CE12=200,1,0)</f>
        <v>0</v>
      </c>
      <c r="CF5">
        <f>IF('Qualitative Daten'!CF12=3,1,0)</f>
        <v>0</v>
      </c>
      <c r="CG5">
        <f>IF('Qualitative Daten'!CG12=1,1,0)</f>
        <v>0</v>
      </c>
      <c r="CH5">
        <f>IF('Qualitative Daten'!CH12=75,1,0)</f>
        <v>0</v>
      </c>
      <c r="CI5">
        <f>IF('Qualitative Daten'!CI12=50,1,0)</f>
        <v>0</v>
      </c>
      <c r="CJ5">
        <f>IF('Qualitative Daten'!CJ12=20,1,0)</f>
        <v>0</v>
      </c>
      <c r="CK5">
        <f>IF('Qualitative Daten'!CK12=45,1,0)</f>
        <v>0</v>
      </c>
      <c r="CL5">
        <f>IF('Qualitative Daten'!CL12=20,1,0)</f>
        <v>0</v>
      </c>
      <c r="CM5">
        <f>IF(OR('Qualitative Daten'!CM12="a+a+4+4",'Qualitative Daten'!CM12="2a+8",'Qualitative Daten'!CM12="2a+2*4",'Qualitative Daten'!CM12="a+4+a+4",'Qualitative Daten'!CM12="2*a+2*4",'Qualitative Daten'!CM12="a*2+4*2",'Qualitative Daten'!CM12="2(a+4)"),1,0)</f>
        <v>0</v>
      </c>
      <c r="CN5">
        <f>IF('Qualitative Daten'!CN12=0,1,0)</f>
        <v>1</v>
      </c>
      <c r="CO5">
        <f>IF('Qualitative Daten'!CO12=3,1,0)</f>
        <v>0</v>
      </c>
      <c r="CP5">
        <f>IF('Qualitative Daten'!CP12=698,1,0)</f>
        <v>0</v>
      </c>
      <c r="CQ5">
        <f>IF('Qualitative Daten'!CQ12=73,1,0)</f>
        <v>0</v>
      </c>
      <c r="CR5">
        <f>IF('Qualitative Daten'!CR12=37,1,0)</f>
        <v>0</v>
      </c>
      <c r="CS5">
        <f>IF('Qualitative Daten'!CS12=2,1,0)</f>
        <v>0</v>
      </c>
      <c r="CT5">
        <f>IF('Qualitative Daten'!CT12=3,1,0)</f>
        <v>0</v>
      </c>
      <c r="CU5">
        <f>IF('Qualitative Daten'!CU12=2,1,0)</f>
        <v>0</v>
      </c>
      <c r="CV5">
        <f>IF(OR('Qualitative Daten'!CV12="x+3",'Qualitative Daten'!CV12="3+x"),1,0)</f>
        <v>0</v>
      </c>
      <c r="CW5">
        <f>IF(OR('Qualitative Daten'!CW12="x-3",'Qualitative Daten'!CW12="-3+x"),1,0)</f>
        <v>0</v>
      </c>
      <c r="CX5">
        <f>IF(OR('Qualitative Daten'!CX12="2a",'Qualitative Daten'!CX12="a+a",'Qualitative Daten'!CX12="a*2",'Qualitative Daten'!CX12="2*a"),1,0)</f>
        <v>0</v>
      </c>
      <c r="CZ5">
        <f t="shared" si="0"/>
        <v>5</v>
      </c>
      <c r="DA5">
        <f t="shared" si="1"/>
        <v>95</v>
      </c>
      <c r="DB5">
        <f>COUNTIF('Qualitative Daten'!C12:CX12,999)</f>
        <v>0</v>
      </c>
      <c r="DC5">
        <f t="shared" si="2"/>
        <v>95</v>
      </c>
      <c r="DD5" s="2">
        <f t="shared" si="3"/>
        <v>0.05</v>
      </c>
      <c r="DE5" s="2">
        <f t="shared" si="4"/>
        <v>2.4390243902439025E-2</v>
      </c>
      <c r="DF5" s="2">
        <f t="shared" si="5"/>
        <v>7.1428571428571425E-2</v>
      </c>
      <c r="DG5" s="2">
        <f t="shared" si="6"/>
        <v>0.22222222222222221</v>
      </c>
      <c r="DH5" s="2">
        <f t="shared" si="7"/>
        <v>0</v>
      </c>
      <c r="DI5" s="2">
        <f t="shared" si="8"/>
        <v>0</v>
      </c>
      <c r="DJ5" s="2">
        <f t="shared" si="9"/>
        <v>8.3333333333333329E-2</v>
      </c>
    </row>
    <row r="6" spans="1:114" x14ac:dyDescent="0.35">
      <c r="A6">
        <f>'Qualitative Daten'!A13</f>
        <v>0</v>
      </c>
      <c r="B6">
        <f>'Qualitative Daten'!B13</f>
        <v>0</v>
      </c>
      <c r="C6">
        <f>IF('Qualitative Daten'!C13=7000,1,0)</f>
        <v>0</v>
      </c>
      <c r="D6">
        <f>IF('Qualitative Daten'!D13=5300,1,0)</f>
        <v>0</v>
      </c>
      <c r="E6">
        <f>IF('Qualitative Daten'!E13=4080,1,0)</f>
        <v>0</v>
      </c>
      <c r="F6">
        <f>IF('Qualitative Daten'!F13=12500,1,0)</f>
        <v>0</v>
      </c>
      <c r="G6">
        <f>IF('Qualitative Daten'!G13=9900,1,0)</f>
        <v>0</v>
      </c>
      <c r="H6">
        <f>IF('Qualitative Daten'!H13=4600,1,0)</f>
        <v>0</v>
      </c>
      <c r="I6">
        <f>IF('Qualitative Daten'!I13=4000,1,0)</f>
        <v>0</v>
      </c>
      <c r="J6">
        <f>IF('Qualitative Daten'!J13=6999,1,0)</f>
        <v>0</v>
      </c>
      <c r="K6">
        <f>IF('Qualitative Daten'!K13=2490,1,0)</f>
        <v>0</v>
      </c>
      <c r="L6">
        <f>IF('Qualitative Daten'!L13=3900,1,0)</f>
        <v>0</v>
      </c>
      <c r="M6">
        <f>IF('Qualitative Daten'!M13="&gt;",1,0)</f>
        <v>0</v>
      </c>
      <c r="N6">
        <f>IF('Qualitative Daten'!N13="&gt;",1,0)</f>
        <v>0</v>
      </c>
      <c r="O6">
        <f>IF('Qualitative Daten'!O13="&lt;",1,0)</f>
        <v>0</v>
      </c>
      <c r="P6">
        <f>IF('Qualitative Daten'!P13=500,1,0)</f>
        <v>0</v>
      </c>
      <c r="Q6">
        <f>IF('Qualitative Daten'!Q13=836,1,0)</f>
        <v>0</v>
      </c>
      <c r="R6">
        <f>IF('Qualitative Daten'!R13=4500,1,0)</f>
        <v>0</v>
      </c>
      <c r="S6">
        <f>IF('Qualitative Daten'!S13=64000,1,0)</f>
        <v>0</v>
      </c>
      <c r="T6">
        <f>IF('Qualitative Daten'!T13=699,1,0)</f>
        <v>0</v>
      </c>
      <c r="U6">
        <f>IF('Qualitative Daten'!U13=254,1,0)</f>
        <v>0</v>
      </c>
      <c r="V6">
        <f>IF('Qualitative Daten'!V13=2500,1,0)</f>
        <v>0</v>
      </c>
      <c r="W6">
        <f>IF('Qualitative Daten'!W13=49000,1,0)</f>
        <v>0</v>
      </c>
      <c r="X6">
        <f>IF('Qualitative Daten'!X13=45,1,0)</f>
        <v>0</v>
      </c>
      <c r="Y6">
        <f>IF('Qualitative Daten'!Y13=699,1,0)</f>
        <v>0</v>
      </c>
      <c r="Z6">
        <f>IF('Qualitative Daten'!Z13=51,1,0)</f>
        <v>0</v>
      </c>
      <c r="AA6">
        <f>IF('Qualitative Daten'!AA13=78,1,0)</f>
        <v>0</v>
      </c>
      <c r="AB6">
        <f>IF('Qualitative Daten'!AB13=6,1,0)</f>
        <v>0</v>
      </c>
      <c r="AC6">
        <f>IF('Qualitative Daten'!AC13=80,1,0)</f>
        <v>0</v>
      </c>
      <c r="AD6">
        <f>IF('Qualitative Daten'!AD13=32,1,0)</f>
        <v>0</v>
      </c>
      <c r="AE6">
        <f>IF('Qualitative Daten'!AE13=0,1,0)</f>
        <v>1</v>
      </c>
      <c r="AF6">
        <f>IF('Qualitative Daten'!AF13=35000,1,0)</f>
        <v>0</v>
      </c>
      <c r="AG6">
        <f>IF('Qualitative Daten'!AG13=1000,1,0)</f>
        <v>0</v>
      </c>
      <c r="AH6">
        <f>IF('Qualitative Daten'!AH13=8,1,0)</f>
        <v>0</v>
      </c>
      <c r="AI6">
        <f>IF('Qualitative Daten'!AI13=1,1,0)</f>
        <v>0</v>
      </c>
      <c r="AJ6">
        <f>IF('Qualitative Daten'!AJ13=7,1,0)</f>
        <v>0</v>
      </c>
      <c r="AK6">
        <f>IF('Qualitative Daten'!AK13=8,1,0)</f>
        <v>0</v>
      </c>
      <c r="AL6">
        <f>IF('Qualitative Daten'!AL13=600,1,0)</f>
        <v>0</v>
      </c>
      <c r="AM6">
        <f>IF('Qualitative Daten'!AM13=800,1,0)</f>
        <v>0</v>
      </c>
      <c r="AN6">
        <f>IF('Qualitative Daten'!AN13=42,1,0)</f>
        <v>0</v>
      </c>
      <c r="AO6">
        <f>IF('Qualitative Daten'!AO13=43,1,0)</f>
        <v>0</v>
      </c>
      <c r="AP6">
        <f>IF('Qualitative Daten'!AP13=9,1,0)</f>
        <v>0</v>
      </c>
      <c r="AQ6">
        <f>IF('Qualitative Daten'!AQ13=81,1,0)</f>
        <v>0</v>
      </c>
      <c r="AR6">
        <f>IF('Qualitative Daten'!AR13=1,1,0)</f>
        <v>0</v>
      </c>
      <c r="AS6">
        <f>IF('Qualitative Daten'!AS13=1,1,0)</f>
        <v>0</v>
      </c>
      <c r="AT6">
        <f>IF(OR('Qualitative Daten'!AT13=0.6,'Qualitative Daten'!AT13="3'5"),1,0)</f>
        <v>0</v>
      </c>
      <c r="AU6">
        <f>IF(OR('Qualitative Daten'!AU13=2.25,'Qualitative Daten'!AU13="2,1'4",'Qualitative Daten'!AU13="9'4"),1,0)</f>
        <v>0</v>
      </c>
      <c r="AV6">
        <f>IF('Qualitative Daten'!AV13=3,1,0)</f>
        <v>0</v>
      </c>
      <c r="AW6">
        <f>IF('Qualitative Daten'!AW13=6,1,0)</f>
        <v>0</v>
      </c>
      <c r="AX6">
        <f>IF('Qualitative Daten'!AX13=0,1,0)</f>
        <v>1</v>
      </c>
      <c r="AY6">
        <f>IF('Qualitative Daten'!AY13=3,1,0)</f>
        <v>0</v>
      </c>
      <c r="AZ6">
        <f>IF(OR('Qualitative Daten'!AZ13="7'5",'Qualitative Daten'!AZ13="1,2'5"),1,0)</f>
        <v>0</v>
      </c>
      <c r="BA6">
        <f>IF('Qualitative Daten'!BA13="1'8",1,0)</f>
        <v>0</v>
      </c>
      <c r="BB6">
        <f>IF('Qualitative Daten'!BB13="12'25",1,0)</f>
        <v>0</v>
      </c>
      <c r="BC6">
        <f>IF(OR('Qualitative Daten'!BC13="6'15",'Qualitative Daten'!BC13="2'5",'Qualitative Daten'!BC13="90'225",'Qualitative Daten'!BC13=0.4),1,0)</f>
        <v>0</v>
      </c>
      <c r="BD6">
        <f>IF(OR('Qualitative Daten'!BD13="9'2",'Qualitative Daten'!BD13=4.5,'Qualitative Daten'!BD13="4,1'2"),1,0)</f>
        <v>0</v>
      </c>
      <c r="BE6">
        <f>IF('Qualitative Daten'!BE13="15'16",1,0)</f>
        <v>0</v>
      </c>
      <c r="BF6">
        <f>IF('Qualitative Daten'!BF13=2.56,1,0)</f>
        <v>0</v>
      </c>
      <c r="BG6">
        <f>IF('Qualitative Daten'!BG13=1.49,1,0)</f>
        <v>0</v>
      </c>
      <c r="BH6">
        <f>IF('Qualitative Daten'!BH13=3.5,1,0)</f>
        <v>0</v>
      </c>
      <c r="BI6">
        <f>IF('Qualitative Daten'!BI13=4.82,1,0)</f>
        <v>0</v>
      </c>
      <c r="BJ6">
        <f>IF('Qualitative Daten'!BJ13=22.38,1,0)</f>
        <v>0</v>
      </c>
      <c r="BK6">
        <f>IF(AND('Qualitative Daten'!BK13&gt;2.6,'Qualitative Daten'!BK13&lt;&gt;999),1,0)</f>
        <v>0</v>
      </c>
      <c r="BL6">
        <f>IF('Qualitative Daten'!BL13&lt;0.06,1,0)</f>
        <v>1</v>
      </c>
      <c r="BM6">
        <f>IF(AND('Qualitative Daten'!BM13&gt;-2.5,'Qualitative Daten'!BM13&lt;&gt;999),1,0)</f>
        <v>1</v>
      </c>
      <c r="BN6">
        <f>IF('Qualitative Daten'!BN13&lt;-0.3,1,0)</f>
        <v>0</v>
      </c>
      <c r="BO6">
        <f>IF('Qualitative Daten'!BO13=-2,1,0)</f>
        <v>0</v>
      </c>
      <c r="BP6">
        <f>IF('Qualitative Daten'!BP13=-4,1,0)</f>
        <v>0</v>
      </c>
      <c r="BQ6">
        <f>IF('Qualitative Daten'!BQ13=-8,1,0)</f>
        <v>0</v>
      </c>
      <c r="BR6">
        <f>IF('Qualitative Daten'!BR13=-6,1,0)</f>
        <v>0</v>
      </c>
      <c r="BS6">
        <f>IF('Qualitative Daten'!BS13=15,1,0)</f>
        <v>0</v>
      </c>
      <c r="BT6">
        <f>IF('Qualitative Daten'!BT13=5,1,0)</f>
        <v>0</v>
      </c>
      <c r="BU6">
        <f>IF('Qualitative Daten'!BU13=2,1,0)</f>
        <v>0</v>
      </c>
      <c r="BV6">
        <f>IF('Qualitative Daten'!BV13=-12,1,0)</f>
        <v>0</v>
      </c>
      <c r="BW6">
        <f>IF('Qualitative Daten'!BW13=17,1,0)</f>
        <v>0</v>
      </c>
      <c r="BX6">
        <f>IF('Qualitative Daten'!BX13=-4,1,0)</f>
        <v>0</v>
      </c>
      <c r="BY6">
        <f>IF('Qualitative Daten'!BY13=2,1,0)</f>
        <v>0</v>
      </c>
      <c r="BZ6">
        <f>IF('Qualitative Daten'!BZ13=6,1,0)</f>
        <v>0</v>
      </c>
      <c r="CA6">
        <f>IF('Qualitative Daten'!CA13=12,1,0)</f>
        <v>0</v>
      </c>
      <c r="CB6">
        <f>IF('Qualitative Daten'!CB13=80,1,0)</f>
        <v>0</v>
      </c>
      <c r="CC6">
        <f>IF('Qualitative Daten'!CC13=750,1,0)</f>
        <v>0</v>
      </c>
      <c r="CD6">
        <f>IF('Qualitative Daten'!CD13=27,1,0)</f>
        <v>0</v>
      </c>
      <c r="CE6">
        <f>IF('Qualitative Daten'!CE13=200,1,0)</f>
        <v>0</v>
      </c>
      <c r="CF6">
        <f>IF('Qualitative Daten'!CF13=3,1,0)</f>
        <v>0</v>
      </c>
      <c r="CG6">
        <f>IF('Qualitative Daten'!CG13=1,1,0)</f>
        <v>0</v>
      </c>
      <c r="CH6">
        <f>IF('Qualitative Daten'!CH13=75,1,0)</f>
        <v>0</v>
      </c>
      <c r="CI6">
        <f>IF('Qualitative Daten'!CI13=50,1,0)</f>
        <v>0</v>
      </c>
      <c r="CJ6">
        <f>IF('Qualitative Daten'!CJ13=20,1,0)</f>
        <v>0</v>
      </c>
      <c r="CK6">
        <f>IF('Qualitative Daten'!CK13=45,1,0)</f>
        <v>0</v>
      </c>
      <c r="CL6">
        <f>IF('Qualitative Daten'!CL13=20,1,0)</f>
        <v>0</v>
      </c>
      <c r="CM6">
        <f>IF(OR('Qualitative Daten'!CM13="a+a+4+4",'Qualitative Daten'!CM13="2a+8",'Qualitative Daten'!CM13="2a+2*4",'Qualitative Daten'!CM13="a+4+a+4",'Qualitative Daten'!CM13="2*a+2*4",'Qualitative Daten'!CM13="a*2+4*2",'Qualitative Daten'!CM13="2(a+4)"),1,0)</f>
        <v>0</v>
      </c>
      <c r="CN6">
        <f>IF('Qualitative Daten'!CN13=0,1,0)</f>
        <v>1</v>
      </c>
      <c r="CO6">
        <f>IF('Qualitative Daten'!CO13=3,1,0)</f>
        <v>0</v>
      </c>
      <c r="CP6">
        <f>IF('Qualitative Daten'!CP13=698,1,0)</f>
        <v>0</v>
      </c>
      <c r="CQ6">
        <f>IF('Qualitative Daten'!CQ13=73,1,0)</f>
        <v>0</v>
      </c>
      <c r="CR6">
        <f>IF('Qualitative Daten'!CR13=37,1,0)</f>
        <v>0</v>
      </c>
      <c r="CS6">
        <f>IF('Qualitative Daten'!CS13=2,1,0)</f>
        <v>0</v>
      </c>
      <c r="CT6">
        <f>IF('Qualitative Daten'!CT13=3,1,0)</f>
        <v>0</v>
      </c>
      <c r="CU6">
        <f>IF('Qualitative Daten'!CU13=2,1,0)</f>
        <v>0</v>
      </c>
      <c r="CV6">
        <f>IF(OR('Qualitative Daten'!CV13="x+3",'Qualitative Daten'!CV13="3+x"),1,0)</f>
        <v>0</v>
      </c>
      <c r="CW6">
        <f>IF(OR('Qualitative Daten'!CW13="x-3",'Qualitative Daten'!CW13="-3+x"),1,0)</f>
        <v>0</v>
      </c>
      <c r="CX6">
        <f>IF(OR('Qualitative Daten'!CX13="2a",'Qualitative Daten'!CX13="a+a",'Qualitative Daten'!CX13="a*2",'Qualitative Daten'!CX13="2*a"),1,0)</f>
        <v>0</v>
      </c>
      <c r="CZ6">
        <f t="shared" si="0"/>
        <v>5</v>
      </c>
      <c r="DA6">
        <f t="shared" si="1"/>
        <v>95</v>
      </c>
      <c r="DB6">
        <f>COUNTIF('Qualitative Daten'!C13:CX13,999)</f>
        <v>0</v>
      </c>
      <c r="DC6">
        <f t="shared" si="2"/>
        <v>95</v>
      </c>
      <c r="DD6" s="2">
        <f t="shared" si="3"/>
        <v>0.05</v>
      </c>
      <c r="DE6" s="2">
        <f t="shared" si="4"/>
        <v>2.4390243902439025E-2</v>
      </c>
      <c r="DF6" s="2">
        <f t="shared" si="5"/>
        <v>7.1428571428571425E-2</v>
      </c>
      <c r="DG6" s="2">
        <f t="shared" si="6"/>
        <v>0.22222222222222221</v>
      </c>
      <c r="DH6" s="2">
        <f t="shared" si="7"/>
        <v>0</v>
      </c>
      <c r="DI6" s="2">
        <f t="shared" si="8"/>
        <v>0</v>
      </c>
      <c r="DJ6" s="2">
        <f t="shared" si="9"/>
        <v>8.3333333333333329E-2</v>
      </c>
    </row>
    <row r="7" spans="1:114" x14ac:dyDescent="0.35">
      <c r="A7">
        <f>'Qualitative Daten'!A14</f>
        <v>0</v>
      </c>
      <c r="B7">
        <f>'Qualitative Daten'!B14</f>
        <v>0</v>
      </c>
      <c r="C7">
        <f>IF('Qualitative Daten'!C14=7000,1,0)</f>
        <v>0</v>
      </c>
      <c r="D7">
        <f>IF('Qualitative Daten'!D14=5300,1,0)</f>
        <v>0</v>
      </c>
      <c r="E7">
        <f>IF('Qualitative Daten'!E14=4080,1,0)</f>
        <v>0</v>
      </c>
      <c r="F7">
        <f>IF('Qualitative Daten'!F14=12500,1,0)</f>
        <v>0</v>
      </c>
      <c r="G7">
        <f>IF('Qualitative Daten'!G14=9900,1,0)</f>
        <v>0</v>
      </c>
      <c r="H7">
        <f>IF('Qualitative Daten'!H14=4600,1,0)</f>
        <v>0</v>
      </c>
      <c r="I7">
        <f>IF('Qualitative Daten'!I14=4000,1,0)</f>
        <v>0</v>
      </c>
      <c r="J7">
        <f>IF('Qualitative Daten'!J14=6999,1,0)</f>
        <v>0</v>
      </c>
      <c r="K7">
        <f>IF('Qualitative Daten'!K14=2490,1,0)</f>
        <v>0</v>
      </c>
      <c r="L7">
        <f>IF('Qualitative Daten'!L14=3900,1,0)</f>
        <v>0</v>
      </c>
      <c r="M7">
        <f>IF('Qualitative Daten'!M14="&gt;",1,0)</f>
        <v>0</v>
      </c>
      <c r="N7">
        <f>IF('Qualitative Daten'!N14="&gt;",1,0)</f>
        <v>0</v>
      </c>
      <c r="O7">
        <f>IF('Qualitative Daten'!O14="&lt;",1,0)</f>
        <v>0</v>
      </c>
      <c r="P7">
        <f>IF('Qualitative Daten'!P14=500,1,0)</f>
        <v>0</v>
      </c>
      <c r="Q7">
        <f>IF('Qualitative Daten'!Q14=836,1,0)</f>
        <v>0</v>
      </c>
      <c r="R7">
        <f>IF('Qualitative Daten'!R14=4500,1,0)</f>
        <v>0</v>
      </c>
      <c r="S7">
        <f>IF('Qualitative Daten'!S14=64000,1,0)</f>
        <v>0</v>
      </c>
      <c r="T7">
        <f>IF('Qualitative Daten'!T14=699,1,0)</f>
        <v>0</v>
      </c>
      <c r="U7">
        <f>IF('Qualitative Daten'!U14=254,1,0)</f>
        <v>0</v>
      </c>
      <c r="V7">
        <f>IF('Qualitative Daten'!V14=2500,1,0)</f>
        <v>0</v>
      </c>
      <c r="W7">
        <f>IF('Qualitative Daten'!W14=49000,1,0)</f>
        <v>0</v>
      </c>
      <c r="X7">
        <f>IF('Qualitative Daten'!X14=45,1,0)</f>
        <v>0</v>
      </c>
      <c r="Y7">
        <f>IF('Qualitative Daten'!Y14=699,1,0)</f>
        <v>0</v>
      </c>
      <c r="Z7">
        <f>IF('Qualitative Daten'!Z14=51,1,0)</f>
        <v>0</v>
      </c>
      <c r="AA7">
        <f>IF('Qualitative Daten'!AA14=78,1,0)</f>
        <v>0</v>
      </c>
      <c r="AB7">
        <f>IF('Qualitative Daten'!AB14=6,1,0)</f>
        <v>0</v>
      </c>
      <c r="AC7">
        <f>IF('Qualitative Daten'!AC14=80,1,0)</f>
        <v>0</v>
      </c>
      <c r="AD7">
        <f>IF('Qualitative Daten'!AD14=32,1,0)</f>
        <v>0</v>
      </c>
      <c r="AE7">
        <f>IF('Qualitative Daten'!AE14=0,1,0)</f>
        <v>1</v>
      </c>
      <c r="AF7">
        <f>IF('Qualitative Daten'!AF14=35000,1,0)</f>
        <v>0</v>
      </c>
      <c r="AG7">
        <f>IF('Qualitative Daten'!AG14=1000,1,0)</f>
        <v>0</v>
      </c>
      <c r="AH7">
        <f>IF('Qualitative Daten'!AH14=8,1,0)</f>
        <v>0</v>
      </c>
      <c r="AI7">
        <f>IF('Qualitative Daten'!AI14=1,1,0)</f>
        <v>0</v>
      </c>
      <c r="AJ7">
        <f>IF('Qualitative Daten'!AJ14=7,1,0)</f>
        <v>0</v>
      </c>
      <c r="AK7">
        <f>IF('Qualitative Daten'!AK14=8,1,0)</f>
        <v>0</v>
      </c>
      <c r="AL7">
        <f>IF('Qualitative Daten'!AL14=600,1,0)</f>
        <v>0</v>
      </c>
      <c r="AM7">
        <f>IF('Qualitative Daten'!AM14=800,1,0)</f>
        <v>0</v>
      </c>
      <c r="AN7">
        <f>IF('Qualitative Daten'!AN14=42,1,0)</f>
        <v>0</v>
      </c>
      <c r="AO7">
        <f>IF('Qualitative Daten'!AO14=43,1,0)</f>
        <v>0</v>
      </c>
      <c r="AP7">
        <f>IF('Qualitative Daten'!AP14=9,1,0)</f>
        <v>0</v>
      </c>
      <c r="AQ7">
        <f>IF('Qualitative Daten'!AQ14=81,1,0)</f>
        <v>0</v>
      </c>
      <c r="AR7">
        <f>IF('Qualitative Daten'!AR14=1,1,0)</f>
        <v>0</v>
      </c>
      <c r="AS7">
        <f>IF('Qualitative Daten'!AS14=1,1,0)</f>
        <v>0</v>
      </c>
      <c r="AT7">
        <f>IF(OR('Qualitative Daten'!AT14=0.6,'Qualitative Daten'!AT14="3'5"),1,0)</f>
        <v>0</v>
      </c>
      <c r="AU7">
        <f>IF(OR('Qualitative Daten'!AU14=2.25,'Qualitative Daten'!AU14="2,1'4",'Qualitative Daten'!AU14="9'4"),1,0)</f>
        <v>0</v>
      </c>
      <c r="AV7">
        <f>IF('Qualitative Daten'!AV14=3,1,0)</f>
        <v>0</v>
      </c>
      <c r="AW7">
        <f>IF('Qualitative Daten'!AW14=6,1,0)</f>
        <v>0</v>
      </c>
      <c r="AX7">
        <f>IF('Qualitative Daten'!AX14=0,1,0)</f>
        <v>1</v>
      </c>
      <c r="AY7">
        <f>IF('Qualitative Daten'!AY14=3,1,0)</f>
        <v>0</v>
      </c>
      <c r="AZ7">
        <f>IF(OR('Qualitative Daten'!AZ14="7'5",'Qualitative Daten'!AZ14="1,2'5"),1,0)</f>
        <v>0</v>
      </c>
      <c r="BA7">
        <f>IF('Qualitative Daten'!BA14="1'8",1,0)</f>
        <v>0</v>
      </c>
      <c r="BB7">
        <f>IF('Qualitative Daten'!BB14="12'25",1,0)</f>
        <v>0</v>
      </c>
      <c r="BC7">
        <f>IF(OR('Qualitative Daten'!BC14="6'15",'Qualitative Daten'!BC14="2'5",'Qualitative Daten'!BC14="90'225",'Qualitative Daten'!BC14=0.4),1,0)</f>
        <v>0</v>
      </c>
      <c r="BD7">
        <f>IF(OR('Qualitative Daten'!BD14="9'2",'Qualitative Daten'!BD14=4.5,'Qualitative Daten'!BD14="4,1'2"),1,0)</f>
        <v>0</v>
      </c>
      <c r="BE7">
        <f>IF('Qualitative Daten'!BE14="15'16",1,0)</f>
        <v>0</v>
      </c>
      <c r="BF7">
        <f>IF('Qualitative Daten'!BF14=2.56,1,0)</f>
        <v>0</v>
      </c>
      <c r="BG7">
        <f>IF('Qualitative Daten'!BG14=1.49,1,0)</f>
        <v>0</v>
      </c>
      <c r="BH7">
        <f>IF('Qualitative Daten'!BH14=3.5,1,0)</f>
        <v>0</v>
      </c>
      <c r="BI7">
        <f>IF('Qualitative Daten'!BI14=4.82,1,0)</f>
        <v>0</v>
      </c>
      <c r="BJ7">
        <f>IF('Qualitative Daten'!BJ14=22.38,1,0)</f>
        <v>0</v>
      </c>
      <c r="BK7">
        <f>IF(AND('Qualitative Daten'!BK14&gt;2.6,'Qualitative Daten'!BK14&lt;&gt;999),1,0)</f>
        <v>0</v>
      </c>
      <c r="BL7">
        <f>IF('Qualitative Daten'!BL14&lt;0.06,1,0)</f>
        <v>1</v>
      </c>
      <c r="BM7">
        <f>IF(AND('Qualitative Daten'!BM14&gt;-2.5,'Qualitative Daten'!BM14&lt;&gt;999),1,0)</f>
        <v>1</v>
      </c>
      <c r="BN7">
        <f>IF('Qualitative Daten'!BN14&lt;-0.3,1,0)</f>
        <v>0</v>
      </c>
      <c r="BO7">
        <f>IF('Qualitative Daten'!BO14=-2,1,0)</f>
        <v>0</v>
      </c>
      <c r="BP7">
        <f>IF('Qualitative Daten'!BP14=-4,1,0)</f>
        <v>0</v>
      </c>
      <c r="BQ7">
        <f>IF('Qualitative Daten'!BQ14=-8,1,0)</f>
        <v>0</v>
      </c>
      <c r="BR7">
        <f>IF('Qualitative Daten'!BR14=-6,1,0)</f>
        <v>0</v>
      </c>
      <c r="BS7">
        <f>IF('Qualitative Daten'!BS14=15,1,0)</f>
        <v>0</v>
      </c>
      <c r="BT7">
        <f>IF('Qualitative Daten'!BT14=5,1,0)</f>
        <v>0</v>
      </c>
      <c r="BU7">
        <f>IF('Qualitative Daten'!BU14=2,1,0)</f>
        <v>0</v>
      </c>
      <c r="BV7">
        <f>IF('Qualitative Daten'!BV14=-12,1,0)</f>
        <v>0</v>
      </c>
      <c r="BW7">
        <f>IF('Qualitative Daten'!BW14=17,1,0)</f>
        <v>0</v>
      </c>
      <c r="BX7">
        <f>IF('Qualitative Daten'!BX14=-4,1,0)</f>
        <v>0</v>
      </c>
      <c r="BY7">
        <f>IF('Qualitative Daten'!BY14=2,1,0)</f>
        <v>0</v>
      </c>
      <c r="BZ7">
        <f>IF('Qualitative Daten'!BZ14=6,1,0)</f>
        <v>0</v>
      </c>
      <c r="CA7">
        <f>IF('Qualitative Daten'!CA14=12,1,0)</f>
        <v>0</v>
      </c>
      <c r="CB7">
        <f>IF('Qualitative Daten'!CB14=80,1,0)</f>
        <v>0</v>
      </c>
      <c r="CC7">
        <f>IF('Qualitative Daten'!CC14=750,1,0)</f>
        <v>0</v>
      </c>
      <c r="CD7">
        <f>IF('Qualitative Daten'!CD14=27,1,0)</f>
        <v>0</v>
      </c>
      <c r="CE7">
        <f>IF('Qualitative Daten'!CE14=200,1,0)</f>
        <v>0</v>
      </c>
      <c r="CF7">
        <f>IF('Qualitative Daten'!CF14=3,1,0)</f>
        <v>0</v>
      </c>
      <c r="CG7">
        <f>IF('Qualitative Daten'!CG14=1,1,0)</f>
        <v>0</v>
      </c>
      <c r="CH7">
        <f>IF('Qualitative Daten'!CH14=75,1,0)</f>
        <v>0</v>
      </c>
      <c r="CI7">
        <f>IF('Qualitative Daten'!CI14=50,1,0)</f>
        <v>0</v>
      </c>
      <c r="CJ7">
        <f>IF('Qualitative Daten'!CJ14=20,1,0)</f>
        <v>0</v>
      </c>
      <c r="CK7">
        <f>IF('Qualitative Daten'!CK14=45,1,0)</f>
        <v>0</v>
      </c>
      <c r="CL7">
        <f>IF('Qualitative Daten'!CL14=20,1,0)</f>
        <v>0</v>
      </c>
      <c r="CM7">
        <f>IF(OR('Qualitative Daten'!CM14="a+a+4+4",'Qualitative Daten'!CM14="2a+8",'Qualitative Daten'!CM14="2a+2*4",'Qualitative Daten'!CM14="a+4+a+4",'Qualitative Daten'!CM14="2*a+2*4",'Qualitative Daten'!CM14="a*2+4*2",'Qualitative Daten'!CM14="2(a+4)"),1,0)</f>
        <v>0</v>
      </c>
      <c r="CN7">
        <f>IF('Qualitative Daten'!CN14=0,1,0)</f>
        <v>1</v>
      </c>
      <c r="CO7">
        <f>IF('Qualitative Daten'!CO14=3,1,0)</f>
        <v>0</v>
      </c>
      <c r="CP7">
        <f>IF('Qualitative Daten'!CP14=698,1,0)</f>
        <v>0</v>
      </c>
      <c r="CQ7">
        <f>IF('Qualitative Daten'!CQ14=73,1,0)</f>
        <v>0</v>
      </c>
      <c r="CR7">
        <f>IF('Qualitative Daten'!CR14=37,1,0)</f>
        <v>0</v>
      </c>
      <c r="CS7">
        <f>IF('Qualitative Daten'!CS14=2,1,0)</f>
        <v>0</v>
      </c>
      <c r="CT7">
        <f>IF('Qualitative Daten'!CT14=3,1,0)</f>
        <v>0</v>
      </c>
      <c r="CU7">
        <f>IF('Qualitative Daten'!CU14=2,1,0)</f>
        <v>0</v>
      </c>
      <c r="CV7">
        <f>IF(OR('Qualitative Daten'!CV14="x+3",'Qualitative Daten'!CV14="3+x"),1,0)</f>
        <v>0</v>
      </c>
      <c r="CW7">
        <f>IF(OR('Qualitative Daten'!CW14="x-3",'Qualitative Daten'!CW14="-3+x"),1,0)</f>
        <v>0</v>
      </c>
      <c r="CX7">
        <f>IF(OR('Qualitative Daten'!CX14="2a",'Qualitative Daten'!CX14="a+a",'Qualitative Daten'!CX14="a*2",'Qualitative Daten'!CX14="2*a"),1,0)</f>
        <v>0</v>
      </c>
      <c r="CZ7">
        <f t="shared" si="0"/>
        <v>5</v>
      </c>
      <c r="DA7">
        <f t="shared" si="1"/>
        <v>95</v>
      </c>
      <c r="DB7">
        <f>COUNTIF('Qualitative Daten'!C14:CX14,999)</f>
        <v>0</v>
      </c>
      <c r="DC7">
        <f t="shared" si="2"/>
        <v>95</v>
      </c>
      <c r="DD7" s="2">
        <f t="shared" si="3"/>
        <v>0.05</v>
      </c>
      <c r="DE7" s="2">
        <f t="shared" si="4"/>
        <v>2.4390243902439025E-2</v>
      </c>
      <c r="DF7" s="2">
        <f t="shared" si="5"/>
        <v>7.1428571428571425E-2</v>
      </c>
      <c r="DG7" s="2">
        <f t="shared" si="6"/>
        <v>0.22222222222222221</v>
      </c>
      <c r="DH7" s="2">
        <f t="shared" si="7"/>
        <v>0</v>
      </c>
      <c r="DI7" s="2">
        <f t="shared" si="8"/>
        <v>0</v>
      </c>
      <c r="DJ7" s="2">
        <f t="shared" si="9"/>
        <v>8.3333333333333329E-2</v>
      </c>
    </row>
    <row r="8" spans="1:114" x14ac:dyDescent="0.35">
      <c r="A8">
        <f>'Qualitative Daten'!A15</f>
        <v>0</v>
      </c>
      <c r="B8">
        <f>'Qualitative Daten'!B15</f>
        <v>0</v>
      </c>
      <c r="C8">
        <f>IF('Qualitative Daten'!C15=7000,1,0)</f>
        <v>0</v>
      </c>
      <c r="D8">
        <f>IF('Qualitative Daten'!D15=5300,1,0)</f>
        <v>0</v>
      </c>
      <c r="E8">
        <f>IF('Qualitative Daten'!E15=4080,1,0)</f>
        <v>0</v>
      </c>
      <c r="F8">
        <f>IF('Qualitative Daten'!F15=12500,1,0)</f>
        <v>0</v>
      </c>
      <c r="G8">
        <f>IF('Qualitative Daten'!G15=9900,1,0)</f>
        <v>0</v>
      </c>
      <c r="H8">
        <f>IF('Qualitative Daten'!H15=4600,1,0)</f>
        <v>0</v>
      </c>
      <c r="I8">
        <f>IF('Qualitative Daten'!I15=4000,1,0)</f>
        <v>0</v>
      </c>
      <c r="J8">
        <f>IF('Qualitative Daten'!J15=6999,1,0)</f>
        <v>0</v>
      </c>
      <c r="K8">
        <f>IF('Qualitative Daten'!K15=2490,1,0)</f>
        <v>0</v>
      </c>
      <c r="L8">
        <f>IF('Qualitative Daten'!L15=3900,1,0)</f>
        <v>0</v>
      </c>
      <c r="M8">
        <f>IF('Qualitative Daten'!M15="&gt;",1,0)</f>
        <v>0</v>
      </c>
      <c r="N8">
        <f>IF('Qualitative Daten'!N15="&gt;",1,0)</f>
        <v>0</v>
      </c>
      <c r="O8">
        <f>IF('Qualitative Daten'!O15="&lt;",1,0)</f>
        <v>0</v>
      </c>
      <c r="P8">
        <f>IF('Qualitative Daten'!P15=500,1,0)</f>
        <v>0</v>
      </c>
      <c r="Q8">
        <f>IF('Qualitative Daten'!Q15=836,1,0)</f>
        <v>0</v>
      </c>
      <c r="R8">
        <f>IF('Qualitative Daten'!R15=4500,1,0)</f>
        <v>0</v>
      </c>
      <c r="S8">
        <f>IF('Qualitative Daten'!S15=64000,1,0)</f>
        <v>0</v>
      </c>
      <c r="T8">
        <f>IF('Qualitative Daten'!T15=699,1,0)</f>
        <v>0</v>
      </c>
      <c r="U8">
        <f>IF('Qualitative Daten'!U15=254,1,0)</f>
        <v>0</v>
      </c>
      <c r="V8">
        <f>IF('Qualitative Daten'!V15=2500,1,0)</f>
        <v>0</v>
      </c>
      <c r="W8">
        <f>IF('Qualitative Daten'!W15=49000,1,0)</f>
        <v>0</v>
      </c>
      <c r="X8">
        <f>IF('Qualitative Daten'!X15=45,1,0)</f>
        <v>0</v>
      </c>
      <c r="Y8">
        <f>IF('Qualitative Daten'!Y15=699,1,0)</f>
        <v>0</v>
      </c>
      <c r="Z8">
        <f>IF('Qualitative Daten'!Z15=51,1,0)</f>
        <v>0</v>
      </c>
      <c r="AA8">
        <f>IF('Qualitative Daten'!AA15=78,1,0)</f>
        <v>0</v>
      </c>
      <c r="AB8">
        <f>IF('Qualitative Daten'!AB15=6,1,0)</f>
        <v>0</v>
      </c>
      <c r="AC8">
        <f>IF('Qualitative Daten'!AC15=80,1,0)</f>
        <v>0</v>
      </c>
      <c r="AD8">
        <f>IF('Qualitative Daten'!AD15=32,1,0)</f>
        <v>0</v>
      </c>
      <c r="AE8">
        <f>IF('Qualitative Daten'!AE15=0,1,0)</f>
        <v>1</v>
      </c>
      <c r="AF8">
        <f>IF('Qualitative Daten'!AF15=35000,1,0)</f>
        <v>0</v>
      </c>
      <c r="AG8">
        <f>IF('Qualitative Daten'!AG15=1000,1,0)</f>
        <v>0</v>
      </c>
      <c r="AH8">
        <f>IF('Qualitative Daten'!AH15=8,1,0)</f>
        <v>0</v>
      </c>
      <c r="AI8">
        <f>IF('Qualitative Daten'!AI15=1,1,0)</f>
        <v>0</v>
      </c>
      <c r="AJ8">
        <f>IF('Qualitative Daten'!AJ15=7,1,0)</f>
        <v>0</v>
      </c>
      <c r="AK8">
        <f>IF('Qualitative Daten'!AK15=8,1,0)</f>
        <v>0</v>
      </c>
      <c r="AL8">
        <f>IF('Qualitative Daten'!AL15=600,1,0)</f>
        <v>0</v>
      </c>
      <c r="AM8">
        <f>IF('Qualitative Daten'!AM15=800,1,0)</f>
        <v>0</v>
      </c>
      <c r="AN8">
        <f>IF('Qualitative Daten'!AN15=42,1,0)</f>
        <v>0</v>
      </c>
      <c r="AO8">
        <f>IF('Qualitative Daten'!AO15=43,1,0)</f>
        <v>0</v>
      </c>
      <c r="AP8">
        <f>IF('Qualitative Daten'!AP15=9,1,0)</f>
        <v>0</v>
      </c>
      <c r="AQ8">
        <f>IF('Qualitative Daten'!AQ15=81,1,0)</f>
        <v>0</v>
      </c>
      <c r="AR8">
        <f>IF('Qualitative Daten'!AR15=1,1,0)</f>
        <v>0</v>
      </c>
      <c r="AS8">
        <f>IF('Qualitative Daten'!AS15=1,1,0)</f>
        <v>0</v>
      </c>
      <c r="AT8">
        <f>IF(OR('Qualitative Daten'!AT15=0.6,'Qualitative Daten'!AT15="3'5"),1,0)</f>
        <v>0</v>
      </c>
      <c r="AU8">
        <f>IF(OR('Qualitative Daten'!AU15=2.25,'Qualitative Daten'!AU15="2,1'4",'Qualitative Daten'!AU15="9'4"),1,0)</f>
        <v>0</v>
      </c>
      <c r="AV8">
        <f>IF('Qualitative Daten'!AV15=3,1,0)</f>
        <v>0</v>
      </c>
      <c r="AW8">
        <f>IF('Qualitative Daten'!AW15=6,1,0)</f>
        <v>0</v>
      </c>
      <c r="AX8">
        <f>IF('Qualitative Daten'!AX15=0,1,0)</f>
        <v>1</v>
      </c>
      <c r="AY8">
        <f>IF('Qualitative Daten'!AY15=3,1,0)</f>
        <v>0</v>
      </c>
      <c r="AZ8">
        <f>IF(OR('Qualitative Daten'!AZ15="7'5",'Qualitative Daten'!AZ15="1,2'5"),1,0)</f>
        <v>0</v>
      </c>
      <c r="BA8">
        <f>IF('Qualitative Daten'!BA15="1'8",1,0)</f>
        <v>0</v>
      </c>
      <c r="BB8">
        <f>IF('Qualitative Daten'!BB15="12'25",1,0)</f>
        <v>0</v>
      </c>
      <c r="BC8">
        <f>IF(OR('Qualitative Daten'!BC15="6'15",'Qualitative Daten'!BC15="2'5",'Qualitative Daten'!BC15="90'225",'Qualitative Daten'!BC15=0.4),1,0)</f>
        <v>0</v>
      </c>
      <c r="BD8">
        <f>IF(OR('Qualitative Daten'!BD15="9'2",'Qualitative Daten'!BD15=4.5,'Qualitative Daten'!BD15="4,1'2"),1,0)</f>
        <v>0</v>
      </c>
      <c r="BE8">
        <f>IF('Qualitative Daten'!BE15="15'16",1,0)</f>
        <v>0</v>
      </c>
      <c r="BF8">
        <f>IF('Qualitative Daten'!BF15=2.56,1,0)</f>
        <v>0</v>
      </c>
      <c r="BG8">
        <f>IF('Qualitative Daten'!BG15=1.49,1,0)</f>
        <v>0</v>
      </c>
      <c r="BH8">
        <f>IF('Qualitative Daten'!BH15=3.5,1,0)</f>
        <v>0</v>
      </c>
      <c r="BI8">
        <f>IF('Qualitative Daten'!BI15=4.82,1,0)</f>
        <v>0</v>
      </c>
      <c r="BJ8">
        <f>IF('Qualitative Daten'!BJ15=22.38,1,0)</f>
        <v>0</v>
      </c>
      <c r="BK8">
        <f>IF(AND('Qualitative Daten'!BK15&gt;2.6,'Qualitative Daten'!BK15&lt;&gt;999),1,0)</f>
        <v>0</v>
      </c>
      <c r="BL8">
        <f>IF('Qualitative Daten'!BL15&lt;0.06,1,0)</f>
        <v>1</v>
      </c>
      <c r="BM8">
        <f>IF(AND('Qualitative Daten'!BM15&gt;-2.5,'Qualitative Daten'!BM15&lt;&gt;999),1,0)</f>
        <v>1</v>
      </c>
      <c r="BN8">
        <f>IF('Qualitative Daten'!BN15&lt;-0.3,1,0)</f>
        <v>0</v>
      </c>
      <c r="BO8">
        <f>IF('Qualitative Daten'!BO15=-2,1,0)</f>
        <v>0</v>
      </c>
      <c r="BP8">
        <f>IF('Qualitative Daten'!BP15=-4,1,0)</f>
        <v>0</v>
      </c>
      <c r="BQ8">
        <f>IF('Qualitative Daten'!BQ15=-8,1,0)</f>
        <v>0</v>
      </c>
      <c r="BR8">
        <f>IF('Qualitative Daten'!BR15=-6,1,0)</f>
        <v>0</v>
      </c>
      <c r="BS8">
        <f>IF('Qualitative Daten'!BS15=15,1,0)</f>
        <v>0</v>
      </c>
      <c r="BT8">
        <f>IF('Qualitative Daten'!BT15=5,1,0)</f>
        <v>0</v>
      </c>
      <c r="BU8">
        <f>IF('Qualitative Daten'!BU15=2,1,0)</f>
        <v>0</v>
      </c>
      <c r="BV8">
        <f>IF('Qualitative Daten'!BV15=-12,1,0)</f>
        <v>0</v>
      </c>
      <c r="BW8">
        <f>IF('Qualitative Daten'!BW15=17,1,0)</f>
        <v>0</v>
      </c>
      <c r="BX8">
        <f>IF('Qualitative Daten'!BX15=-4,1,0)</f>
        <v>0</v>
      </c>
      <c r="BY8">
        <f>IF('Qualitative Daten'!BY15=2,1,0)</f>
        <v>0</v>
      </c>
      <c r="BZ8">
        <f>IF('Qualitative Daten'!BZ15=6,1,0)</f>
        <v>0</v>
      </c>
      <c r="CA8">
        <f>IF('Qualitative Daten'!CA15=12,1,0)</f>
        <v>0</v>
      </c>
      <c r="CB8">
        <f>IF('Qualitative Daten'!CB15=80,1,0)</f>
        <v>0</v>
      </c>
      <c r="CC8">
        <f>IF('Qualitative Daten'!CC15=750,1,0)</f>
        <v>0</v>
      </c>
      <c r="CD8">
        <f>IF('Qualitative Daten'!CD15=27,1,0)</f>
        <v>0</v>
      </c>
      <c r="CE8">
        <f>IF('Qualitative Daten'!CE15=200,1,0)</f>
        <v>0</v>
      </c>
      <c r="CF8">
        <f>IF('Qualitative Daten'!CF15=3,1,0)</f>
        <v>0</v>
      </c>
      <c r="CG8">
        <f>IF('Qualitative Daten'!CG15=1,1,0)</f>
        <v>0</v>
      </c>
      <c r="CH8">
        <f>IF('Qualitative Daten'!CH15=75,1,0)</f>
        <v>0</v>
      </c>
      <c r="CI8">
        <f>IF('Qualitative Daten'!CI15=50,1,0)</f>
        <v>0</v>
      </c>
      <c r="CJ8">
        <f>IF('Qualitative Daten'!CJ15=20,1,0)</f>
        <v>0</v>
      </c>
      <c r="CK8">
        <f>IF('Qualitative Daten'!CK15=45,1,0)</f>
        <v>0</v>
      </c>
      <c r="CL8">
        <f>IF('Qualitative Daten'!CL15=20,1,0)</f>
        <v>0</v>
      </c>
      <c r="CM8">
        <f>IF(OR('Qualitative Daten'!CM15="a+a+4+4",'Qualitative Daten'!CM15="2a+8",'Qualitative Daten'!CM15="2a+2*4",'Qualitative Daten'!CM15="a+4+a+4",'Qualitative Daten'!CM15="2*a+2*4",'Qualitative Daten'!CM15="a*2+4*2",'Qualitative Daten'!CM15="2(a+4)"),1,0)</f>
        <v>0</v>
      </c>
      <c r="CN8">
        <f>IF('Qualitative Daten'!CN15=0,1,0)</f>
        <v>1</v>
      </c>
      <c r="CO8">
        <f>IF('Qualitative Daten'!CO15=3,1,0)</f>
        <v>0</v>
      </c>
      <c r="CP8">
        <f>IF('Qualitative Daten'!CP15=698,1,0)</f>
        <v>0</v>
      </c>
      <c r="CQ8">
        <f>IF('Qualitative Daten'!CQ15=73,1,0)</f>
        <v>0</v>
      </c>
      <c r="CR8">
        <f>IF('Qualitative Daten'!CR15=37,1,0)</f>
        <v>0</v>
      </c>
      <c r="CS8">
        <f>IF('Qualitative Daten'!CS15=2,1,0)</f>
        <v>0</v>
      </c>
      <c r="CT8">
        <f>IF('Qualitative Daten'!CT15=3,1,0)</f>
        <v>0</v>
      </c>
      <c r="CU8">
        <f>IF('Qualitative Daten'!CU15=2,1,0)</f>
        <v>0</v>
      </c>
      <c r="CV8">
        <f>IF(OR('Qualitative Daten'!CV15="x+3",'Qualitative Daten'!CV15="3+x"),1,0)</f>
        <v>0</v>
      </c>
      <c r="CW8">
        <f>IF(OR('Qualitative Daten'!CW15="x-3",'Qualitative Daten'!CW15="-3+x"),1,0)</f>
        <v>0</v>
      </c>
      <c r="CX8">
        <f>IF(OR('Qualitative Daten'!CX15="2a",'Qualitative Daten'!CX15="a+a",'Qualitative Daten'!CX15="a*2",'Qualitative Daten'!CX15="2*a"),1,0)</f>
        <v>0</v>
      </c>
      <c r="CZ8">
        <f t="shared" si="0"/>
        <v>5</v>
      </c>
      <c r="DA8">
        <f t="shared" si="1"/>
        <v>95</v>
      </c>
      <c r="DB8">
        <f>COUNTIF('Qualitative Daten'!C15:CX15,999)</f>
        <v>0</v>
      </c>
      <c r="DC8">
        <f t="shared" si="2"/>
        <v>95</v>
      </c>
      <c r="DD8" s="2">
        <f t="shared" si="3"/>
        <v>0.05</v>
      </c>
      <c r="DE8" s="2">
        <f t="shared" si="4"/>
        <v>2.4390243902439025E-2</v>
      </c>
      <c r="DF8" s="2">
        <f t="shared" si="5"/>
        <v>7.1428571428571425E-2</v>
      </c>
      <c r="DG8" s="2">
        <f t="shared" si="6"/>
        <v>0.22222222222222221</v>
      </c>
      <c r="DH8" s="2">
        <f t="shared" si="7"/>
        <v>0</v>
      </c>
      <c r="DI8" s="2">
        <f t="shared" si="8"/>
        <v>0</v>
      </c>
      <c r="DJ8" s="2">
        <f t="shared" si="9"/>
        <v>8.3333333333333329E-2</v>
      </c>
    </row>
    <row r="9" spans="1:114" x14ac:dyDescent="0.35">
      <c r="A9">
        <f>'Qualitative Daten'!A16</f>
        <v>0</v>
      </c>
      <c r="B9">
        <f>'Qualitative Daten'!B16</f>
        <v>0</v>
      </c>
      <c r="C9">
        <f>IF('Qualitative Daten'!C16=7000,1,0)</f>
        <v>0</v>
      </c>
      <c r="D9">
        <f>IF('Qualitative Daten'!D16=5300,1,0)</f>
        <v>0</v>
      </c>
      <c r="E9">
        <f>IF('Qualitative Daten'!E16=4080,1,0)</f>
        <v>0</v>
      </c>
      <c r="F9">
        <f>IF('Qualitative Daten'!F16=12500,1,0)</f>
        <v>0</v>
      </c>
      <c r="G9">
        <f>IF('Qualitative Daten'!G16=9900,1,0)</f>
        <v>0</v>
      </c>
      <c r="H9">
        <f>IF('Qualitative Daten'!H16=4600,1,0)</f>
        <v>0</v>
      </c>
      <c r="I9">
        <f>IF('Qualitative Daten'!I16=4000,1,0)</f>
        <v>0</v>
      </c>
      <c r="J9">
        <f>IF('Qualitative Daten'!J16=6999,1,0)</f>
        <v>0</v>
      </c>
      <c r="K9">
        <f>IF('Qualitative Daten'!K16=2490,1,0)</f>
        <v>0</v>
      </c>
      <c r="L9">
        <f>IF('Qualitative Daten'!L16=3900,1,0)</f>
        <v>0</v>
      </c>
      <c r="M9">
        <f>IF('Qualitative Daten'!M16="&gt;",1,0)</f>
        <v>0</v>
      </c>
      <c r="N9">
        <f>IF('Qualitative Daten'!N16="&gt;",1,0)</f>
        <v>0</v>
      </c>
      <c r="O9">
        <f>IF('Qualitative Daten'!O16="&lt;",1,0)</f>
        <v>0</v>
      </c>
      <c r="P9">
        <f>IF('Qualitative Daten'!P16=500,1,0)</f>
        <v>0</v>
      </c>
      <c r="Q9">
        <f>IF('Qualitative Daten'!Q16=836,1,0)</f>
        <v>0</v>
      </c>
      <c r="R9">
        <f>IF('Qualitative Daten'!R16=4500,1,0)</f>
        <v>0</v>
      </c>
      <c r="S9">
        <f>IF('Qualitative Daten'!S16=64000,1,0)</f>
        <v>0</v>
      </c>
      <c r="T9">
        <f>IF('Qualitative Daten'!T16=699,1,0)</f>
        <v>0</v>
      </c>
      <c r="U9">
        <f>IF('Qualitative Daten'!U16=254,1,0)</f>
        <v>0</v>
      </c>
      <c r="V9">
        <f>IF('Qualitative Daten'!V16=2500,1,0)</f>
        <v>0</v>
      </c>
      <c r="W9">
        <f>IF('Qualitative Daten'!W16=49000,1,0)</f>
        <v>0</v>
      </c>
      <c r="X9">
        <f>IF('Qualitative Daten'!X16=45,1,0)</f>
        <v>0</v>
      </c>
      <c r="Y9">
        <f>IF('Qualitative Daten'!Y16=699,1,0)</f>
        <v>0</v>
      </c>
      <c r="Z9">
        <f>IF('Qualitative Daten'!Z16=51,1,0)</f>
        <v>0</v>
      </c>
      <c r="AA9">
        <f>IF('Qualitative Daten'!AA16=78,1,0)</f>
        <v>0</v>
      </c>
      <c r="AB9">
        <f>IF('Qualitative Daten'!AB16=6,1,0)</f>
        <v>0</v>
      </c>
      <c r="AC9">
        <f>IF('Qualitative Daten'!AC16=80,1,0)</f>
        <v>0</v>
      </c>
      <c r="AD9">
        <f>IF('Qualitative Daten'!AD16=32,1,0)</f>
        <v>0</v>
      </c>
      <c r="AE9">
        <f>IF('Qualitative Daten'!AE16=0,1,0)</f>
        <v>1</v>
      </c>
      <c r="AF9">
        <f>IF('Qualitative Daten'!AF16=35000,1,0)</f>
        <v>0</v>
      </c>
      <c r="AG9">
        <f>IF('Qualitative Daten'!AG16=1000,1,0)</f>
        <v>0</v>
      </c>
      <c r="AH9">
        <f>IF('Qualitative Daten'!AH16=8,1,0)</f>
        <v>0</v>
      </c>
      <c r="AI9">
        <f>IF('Qualitative Daten'!AI16=1,1,0)</f>
        <v>0</v>
      </c>
      <c r="AJ9">
        <f>IF('Qualitative Daten'!AJ16=7,1,0)</f>
        <v>0</v>
      </c>
      <c r="AK9">
        <f>IF('Qualitative Daten'!AK16=8,1,0)</f>
        <v>0</v>
      </c>
      <c r="AL9">
        <f>IF('Qualitative Daten'!AL16=600,1,0)</f>
        <v>0</v>
      </c>
      <c r="AM9">
        <f>IF('Qualitative Daten'!AM16=800,1,0)</f>
        <v>0</v>
      </c>
      <c r="AN9">
        <f>IF('Qualitative Daten'!AN16=42,1,0)</f>
        <v>0</v>
      </c>
      <c r="AO9">
        <f>IF('Qualitative Daten'!AO16=43,1,0)</f>
        <v>0</v>
      </c>
      <c r="AP9">
        <f>IF('Qualitative Daten'!AP16=9,1,0)</f>
        <v>0</v>
      </c>
      <c r="AQ9">
        <f>IF('Qualitative Daten'!AQ16=81,1,0)</f>
        <v>0</v>
      </c>
      <c r="AR9">
        <f>IF('Qualitative Daten'!AR16=1,1,0)</f>
        <v>0</v>
      </c>
      <c r="AS9">
        <f>IF('Qualitative Daten'!AS16=1,1,0)</f>
        <v>0</v>
      </c>
      <c r="AT9">
        <f>IF(OR('Qualitative Daten'!AT16=0.6,'Qualitative Daten'!AT16="3'5"),1,0)</f>
        <v>0</v>
      </c>
      <c r="AU9">
        <f>IF(OR('Qualitative Daten'!AU16=2.25,'Qualitative Daten'!AU16="2,1'4",'Qualitative Daten'!AU16="9'4"),1,0)</f>
        <v>0</v>
      </c>
      <c r="AV9">
        <f>IF('Qualitative Daten'!AV16=3,1,0)</f>
        <v>0</v>
      </c>
      <c r="AW9">
        <f>IF('Qualitative Daten'!AW16=6,1,0)</f>
        <v>0</v>
      </c>
      <c r="AX9">
        <f>IF('Qualitative Daten'!AX16=0,1,0)</f>
        <v>1</v>
      </c>
      <c r="AY9">
        <f>IF('Qualitative Daten'!AY16=3,1,0)</f>
        <v>0</v>
      </c>
      <c r="AZ9">
        <f>IF(OR('Qualitative Daten'!AZ16="7'5",'Qualitative Daten'!AZ16="1,2'5"),1,0)</f>
        <v>0</v>
      </c>
      <c r="BA9">
        <f>IF('Qualitative Daten'!BA16="1'8",1,0)</f>
        <v>0</v>
      </c>
      <c r="BB9">
        <f>IF('Qualitative Daten'!BB16="12'25",1,0)</f>
        <v>0</v>
      </c>
      <c r="BC9">
        <f>IF(OR('Qualitative Daten'!BC16="6'15",'Qualitative Daten'!BC16="2'5",'Qualitative Daten'!BC16="90'225",'Qualitative Daten'!BC16=0.4),1,0)</f>
        <v>0</v>
      </c>
      <c r="BD9">
        <f>IF(OR('Qualitative Daten'!BD16="9'2",'Qualitative Daten'!BD16=4.5,'Qualitative Daten'!BD16="4,1'2"),1,0)</f>
        <v>0</v>
      </c>
      <c r="BE9">
        <f>IF('Qualitative Daten'!BE16="15'16",1,0)</f>
        <v>0</v>
      </c>
      <c r="BF9">
        <f>IF('Qualitative Daten'!BF16=2.56,1,0)</f>
        <v>0</v>
      </c>
      <c r="BG9">
        <f>IF('Qualitative Daten'!BG16=1.49,1,0)</f>
        <v>0</v>
      </c>
      <c r="BH9">
        <f>IF('Qualitative Daten'!BH16=3.5,1,0)</f>
        <v>0</v>
      </c>
      <c r="BI9">
        <f>IF('Qualitative Daten'!BI16=4.82,1,0)</f>
        <v>0</v>
      </c>
      <c r="BJ9">
        <f>IF('Qualitative Daten'!BJ16=22.38,1,0)</f>
        <v>0</v>
      </c>
      <c r="BK9">
        <f>IF(AND('Qualitative Daten'!BK16&gt;2.6,'Qualitative Daten'!BK16&lt;&gt;999),1,0)</f>
        <v>0</v>
      </c>
      <c r="BL9">
        <f>IF('Qualitative Daten'!BL16&lt;0.06,1,0)</f>
        <v>1</v>
      </c>
      <c r="BM9">
        <f>IF(AND('Qualitative Daten'!BM16&gt;-2.5,'Qualitative Daten'!BM16&lt;&gt;999),1,0)</f>
        <v>1</v>
      </c>
      <c r="BN9">
        <f>IF('Qualitative Daten'!BN16&lt;-0.3,1,0)</f>
        <v>0</v>
      </c>
      <c r="BO9">
        <f>IF('Qualitative Daten'!BO16=-2,1,0)</f>
        <v>0</v>
      </c>
      <c r="BP9">
        <f>IF('Qualitative Daten'!BP16=-4,1,0)</f>
        <v>0</v>
      </c>
      <c r="BQ9">
        <f>IF('Qualitative Daten'!BQ16=-8,1,0)</f>
        <v>0</v>
      </c>
      <c r="BR9">
        <f>IF('Qualitative Daten'!BR16=-6,1,0)</f>
        <v>0</v>
      </c>
      <c r="BS9">
        <f>IF('Qualitative Daten'!BS16=15,1,0)</f>
        <v>0</v>
      </c>
      <c r="BT9">
        <f>IF('Qualitative Daten'!BT16=5,1,0)</f>
        <v>0</v>
      </c>
      <c r="BU9">
        <f>IF('Qualitative Daten'!BU16=2,1,0)</f>
        <v>0</v>
      </c>
      <c r="BV9">
        <f>IF('Qualitative Daten'!BV16=-12,1,0)</f>
        <v>0</v>
      </c>
      <c r="BW9">
        <f>IF('Qualitative Daten'!BW16=17,1,0)</f>
        <v>0</v>
      </c>
      <c r="BX9">
        <f>IF('Qualitative Daten'!BX16=-4,1,0)</f>
        <v>0</v>
      </c>
      <c r="BY9">
        <f>IF('Qualitative Daten'!BY16=2,1,0)</f>
        <v>0</v>
      </c>
      <c r="BZ9">
        <f>IF('Qualitative Daten'!BZ16=6,1,0)</f>
        <v>0</v>
      </c>
      <c r="CA9">
        <f>IF('Qualitative Daten'!CA16=12,1,0)</f>
        <v>0</v>
      </c>
      <c r="CB9">
        <f>IF('Qualitative Daten'!CB16=80,1,0)</f>
        <v>0</v>
      </c>
      <c r="CC9">
        <f>IF('Qualitative Daten'!CC16=750,1,0)</f>
        <v>0</v>
      </c>
      <c r="CD9">
        <f>IF('Qualitative Daten'!CD16=27,1,0)</f>
        <v>0</v>
      </c>
      <c r="CE9">
        <f>IF('Qualitative Daten'!CE16=200,1,0)</f>
        <v>0</v>
      </c>
      <c r="CF9">
        <f>IF('Qualitative Daten'!CF16=3,1,0)</f>
        <v>0</v>
      </c>
      <c r="CG9">
        <f>IF('Qualitative Daten'!CG16=1,1,0)</f>
        <v>0</v>
      </c>
      <c r="CH9">
        <f>IF('Qualitative Daten'!CH16=75,1,0)</f>
        <v>0</v>
      </c>
      <c r="CI9">
        <f>IF('Qualitative Daten'!CI16=50,1,0)</f>
        <v>0</v>
      </c>
      <c r="CJ9">
        <f>IF('Qualitative Daten'!CJ16=20,1,0)</f>
        <v>0</v>
      </c>
      <c r="CK9">
        <f>IF('Qualitative Daten'!CK16=45,1,0)</f>
        <v>0</v>
      </c>
      <c r="CL9">
        <f>IF('Qualitative Daten'!CL16=20,1,0)</f>
        <v>0</v>
      </c>
      <c r="CM9">
        <f>IF(OR('Qualitative Daten'!CM16="a+a+4+4",'Qualitative Daten'!CM16="2a+8",'Qualitative Daten'!CM16="2a+2*4",'Qualitative Daten'!CM16="a+4+a+4",'Qualitative Daten'!CM16="2*a+2*4",'Qualitative Daten'!CM16="a*2+4*2",'Qualitative Daten'!CM16="2(a+4)"),1,0)</f>
        <v>0</v>
      </c>
      <c r="CN9">
        <f>IF('Qualitative Daten'!CN16=0,1,0)</f>
        <v>1</v>
      </c>
      <c r="CO9">
        <f>IF('Qualitative Daten'!CO16=3,1,0)</f>
        <v>0</v>
      </c>
      <c r="CP9">
        <f>IF('Qualitative Daten'!CP16=698,1,0)</f>
        <v>0</v>
      </c>
      <c r="CQ9">
        <f>IF('Qualitative Daten'!CQ16=73,1,0)</f>
        <v>0</v>
      </c>
      <c r="CR9">
        <f>IF('Qualitative Daten'!CR16=37,1,0)</f>
        <v>0</v>
      </c>
      <c r="CS9">
        <f>IF('Qualitative Daten'!CS16=2,1,0)</f>
        <v>0</v>
      </c>
      <c r="CT9">
        <f>IF('Qualitative Daten'!CT16=3,1,0)</f>
        <v>0</v>
      </c>
      <c r="CU9">
        <f>IF('Qualitative Daten'!CU16=2,1,0)</f>
        <v>0</v>
      </c>
      <c r="CV9">
        <f>IF(OR('Qualitative Daten'!CV16="x+3",'Qualitative Daten'!CV16="3+x"),1,0)</f>
        <v>0</v>
      </c>
      <c r="CW9">
        <f>IF(OR('Qualitative Daten'!CW16="x-3",'Qualitative Daten'!CW16="-3+x"),1,0)</f>
        <v>0</v>
      </c>
      <c r="CX9">
        <f>IF(OR('Qualitative Daten'!CX16="2a",'Qualitative Daten'!CX16="a+a",'Qualitative Daten'!CX16="a*2",'Qualitative Daten'!CX16="2*a"),1,0)</f>
        <v>0</v>
      </c>
      <c r="CZ9">
        <f t="shared" si="0"/>
        <v>5</v>
      </c>
      <c r="DA9">
        <f t="shared" si="1"/>
        <v>95</v>
      </c>
      <c r="DB9">
        <f>COUNTIF('Qualitative Daten'!C16:CX16,999)</f>
        <v>0</v>
      </c>
      <c r="DC9">
        <f t="shared" si="2"/>
        <v>95</v>
      </c>
      <c r="DD9" s="2">
        <f t="shared" si="3"/>
        <v>0.05</v>
      </c>
      <c r="DE9" s="2">
        <f t="shared" si="4"/>
        <v>2.4390243902439025E-2</v>
      </c>
      <c r="DF9" s="2">
        <f t="shared" si="5"/>
        <v>7.1428571428571425E-2</v>
      </c>
      <c r="DG9" s="2">
        <f t="shared" si="6"/>
        <v>0.22222222222222221</v>
      </c>
      <c r="DH9" s="2">
        <f t="shared" si="7"/>
        <v>0</v>
      </c>
      <c r="DI9" s="2">
        <f t="shared" si="8"/>
        <v>0</v>
      </c>
      <c r="DJ9" s="2">
        <f t="shared" si="9"/>
        <v>8.3333333333333329E-2</v>
      </c>
    </row>
    <row r="10" spans="1:114" x14ac:dyDescent="0.35">
      <c r="A10">
        <f>'Qualitative Daten'!A17</f>
        <v>0</v>
      </c>
      <c r="B10">
        <f>'Qualitative Daten'!B17</f>
        <v>0</v>
      </c>
      <c r="C10">
        <f>IF('Qualitative Daten'!C17=7000,1,0)</f>
        <v>0</v>
      </c>
      <c r="D10">
        <f>IF('Qualitative Daten'!D17=5300,1,0)</f>
        <v>0</v>
      </c>
      <c r="E10">
        <f>IF('Qualitative Daten'!E17=4080,1,0)</f>
        <v>0</v>
      </c>
      <c r="F10">
        <f>IF('Qualitative Daten'!F17=12500,1,0)</f>
        <v>0</v>
      </c>
      <c r="G10">
        <f>IF('Qualitative Daten'!G17=9900,1,0)</f>
        <v>0</v>
      </c>
      <c r="H10">
        <f>IF('Qualitative Daten'!H17=4600,1,0)</f>
        <v>0</v>
      </c>
      <c r="I10">
        <f>IF('Qualitative Daten'!I17=4000,1,0)</f>
        <v>0</v>
      </c>
      <c r="J10">
        <f>IF('Qualitative Daten'!J17=6999,1,0)</f>
        <v>0</v>
      </c>
      <c r="K10">
        <f>IF('Qualitative Daten'!K17=2490,1,0)</f>
        <v>0</v>
      </c>
      <c r="L10">
        <f>IF('Qualitative Daten'!L17=3900,1,0)</f>
        <v>0</v>
      </c>
      <c r="M10">
        <f>IF('Qualitative Daten'!M17="&gt;",1,0)</f>
        <v>0</v>
      </c>
      <c r="N10">
        <f>IF('Qualitative Daten'!N17="&gt;",1,0)</f>
        <v>0</v>
      </c>
      <c r="O10">
        <f>IF('Qualitative Daten'!O17="&lt;",1,0)</f>
        <v>0</v>
      </c>
      <c r="P10">
        <f>IF('Qualitative Daten'!P17=500,1,0)</f>
        <v>0</v>
      </c>
      <c r="Q10">
        <f>IF('Qualitative Daten'!Q17=836,1,0)</f>
        <v>0</v>
      </c>
      <c r="R10">
        <f>IF('Qualitative Daten'!R17=4500,1,0)</f>
        <v>0</v>
      </c>
      <c r="S10">
        <f>IF('Qualitative Daten'!S17=64000,1,0)</f>
        <v>0</v>
      </c>
      <c r="T10">
        <f>IF('Qualitative Daten'!T17=699,1,0)</f>
        <v>0</v>
      </c>
      <c r="U10">
        <f>IF('Qualitative Daten'!U17=254,1,0)</f>
        <v>0</v>
      </c>
      <c r="V10">
        <f>IF('Qualitative Daten'!V17=2500,1,0)</f>
        <v>0</v>
      </c>
      <c r="W10">
        <f>IF('Qualitative Daten'!W17=49000,1,0)</f>
        <v>0</v>
      </c>
      <c r="X10">
        <f>IF('Qualitative Daten'!X17=45,1,0)</f>
        <v>0</v>
      </c>
      <c r="Y10">
        <f>IF('Qualitative Daten'!Y17=699,1,0)</f>
        <v>0</v>
      </c>
      <c r="Z10">
        <f>IF('Qualitative Daten'!Z17=51,1,0)</f>
        <v>0</v>
      </c>
      <c r="AA10">
        <f>IF('Qualitative Daten'!AA17=78,1,0)</f>
        <v>0</v>
      </c>
      <c r="AB10">
        <f>IF('Qualitative Daten'!AB17=6,1,0)</f>
        <v>0</v>
      </c>
      <c r="AC10">
        <f>IF('Qualitative Daten'!AC17=80,1,0)</f>
        <v>0</v>
      </c>
      <c r="AD10">
        <f>IF('Qualitative Daten'!AD17=32,1,0)</f>
        <v>0</v>
      </c>
      <c r="AE10">
        <f>IF('Qualitative Daten'!AE17=0,1,0)</f>
        <v>1</v>
      </c>
      <c r="AF10">
        <f>IF('Qualitative Daten'!AF17=35000,1,0)</f>
        <v>0</v>
      </c>
      <c r="AG10">
        <f>IF('Qualitative Daten'!AG17=1000,1,0)</f>
        <v>0</v>
      </c>
      <c r="AH10">
        <f>IF('Qualitative Daten'!AH17=8,1,0)</f>
        <v>0</v>
      </c>
      <c r="AI10">
        <f>IF('Qualitative Daten'!AI17=1,1,0)</f>
        <v>0</v>
      </c>
      <c r="AJ10">
        <f>IF('Qualitative Daten'!AJ17=7,1,0)</f>
        <v>0</v>
      </c>
      <c r="AK10">
        <f>IF('Qualitative Daten'!AK17=8,1,0)</f>
        <v>0</v>
      </c>
      <c r="AL10">
        <f>IF('Qualitative Daten'!AL17=600,1,0)</f>
        <v>0</v>
      </c>
      <c r="AM10">
        <f>IF('Qualitative Daten'!AM17=800,1,0)</f>
        <v>0</v>
      </c>
      <c r="AN10">
        <f>IF('Qualitative Daten'!AN17=42,1,0)</f>
        <v>0</v>
      </c>
      <c r="AO10">
        <f>IF('Qualitative Daten'!AO17=43,1,0)</f>
        <v>0</v>
      </c>
      <c r="AP10">
        <f>IF('Qualitative Daten'!AP17=9,1,0)</f>
        <v>0</v>
      </c>
      <c r="AQ10">
        <f>IF('Qualitative Daten'!AQ17=81,1,0)</f>
        <v>0</v>
      </c>
      <c r="AR10">
        <f>IF('Qualitative Daten'!AR17=1,1,0)</f>
        <v>0</v>
      </c>
      <c r="AS10">
        <f>IF('Qualitative Daten'!AS17=1,1,0)</f>
        <v>0</v>
      </c>
      <c r="AT10">
        <f>IF(OR('Qualitative Daten'!AT17=0.6,'Qualitative Daten'!AT17="3'5"),1,0)</f>
        <v>0</v>
      </c>
      <c r="AU10">
        <f>IF(OR('Qualitative Daten'!AU17=2.25,'Qualitative Daten'!AU17="2,1'4",'Qualitative Daten'!AU17="9'4"),1,0)</f>
        <v>0</v>
      </c>
      <c r="AV10">
        <f>IF('Qualitative Daten'!AV17=3,1,0)</f>
        <v>0</v>
      </c>
      <c r="AW10">
        <f>IF('Qualitative Daten'!AW17=6,1,0)</f>
        <v>0</v>
      </c>
      <c r="AX10">
        <f>IF('Qualitative Daten'!AX17=0,1,0)</f>
        <v>1</v>
      </c>
      <c r="AY10">
        <f>IF('Qualitative Daten'!AY17=3,1,0)</f>
        <v>0</v>
      </c>
      <c r="AZ10">
        <f>IF(OR('Qualitative Daten'!AZ17="7'5",'Qualitative Daten'!AZ17="1,2'5"),1,0)</f>
        <v>0</v>
      </c>
      <c r="BA10">
        <f>IF('Qualitative Daten'!BA17="1'8",1,0)</f>
        <v>0</v>
      </c>
      <c r="BB10">
        <f>IF('Qualitative Daten'!BB17="12'25",1,0)</f>
        <v>0</v>
      </c>
      <c r="BC10">
        <f>IF(OR('Qualitative Daten'!BC17="6'15",'Qualitative Daten'!BC17="2'5",'Qualitative Daten'!BC17="90'225",'Qualitative Daten'!BC17=0.4),1,0)</f>
        <v>0</v>
      </c>
      <c r="BD10">
        <f>IF(OR('Qualitative Daten'!BD17="9'2",'Qualitative Daten'!BD17=4.5,'Qualitative Daten'!BD17="4,1'2"),1,0)</f>
        <v>0</v>
      </c>
      <c r="BE10">
        <f>IF('Qualitative Daten'!BE17="15'16",1,0)</f>
        <v>0</v>
      </c>
      <c r="BF10">
        <f>IF('Qualitative Daten'!BF17=2.56,1,0)</f>
        <v>0</v>
      </c>
      <c r="BG10">
        <f>IF('Qualitative Daten'!BG17=1.49,1,0)</f>
        <v>0</v>
      </c>
      <c r="BH10">
        <f>IF('Qualitative Daten'!BH17=3.5,1,0)</f>
        <v>0</v>
      </c>
      <c r="BI10">
        <f>IF('Qualitative Daten'!BI17=4.82,1,0)</f>
        <v>0</v>
      </c>
      <c r="BJ10">
        <f>IF('Qualitative Daten'!BJ17=22.38,1,0)</f>
        <v>0</v>
      </c>
      <c r="BK10">
        <f>IF(AND('Qualitative Daten'!BK17&gt;2.6,'Qualitative Daten'!BK17&lt;&gt;999),1,0)</f>
        <v>0</v>
      </c>
      <c r="BL10">
        <f>IF('Qualitative Daten'!BL17&lt;0.06,1,0)</f>
        <v>1</v>
      </c>
      <c r="BM10">
        <f>IF(AND('Qualitative Daten'!BM17&gt;-2.5,'Qualitative Daten'!BM17&lt;&gt;999),1,0)</f>
        <v>1</v>
      </c>
      <c r="BN10">
        <f>IF('Qualitative Daten'!BN17&lt;-0.3,1,0)</f>
        <v>0</v>
      </c>
      <c r="BO10">
        <f>IF('Qualitative Daten'!BO17=-2,1,0)</f>
        <v>0</v>
      </c>
      <c r="BP10">
        <f>IF('Qualitative Daten'!BP17=-4,1,0)</f>
        <v>0</v>
      </c>
      <c r="BQ10">
        <f>IF('Qualitative Daten'!BQ17=-8,1,0)</f>
        <v>0</v>
      </c>
      <c r="BR10">
        <f>IF('Qualitative Daten'!BR17=-6,1,0)</f>
        <v>0</v>
      </c>
      <c r="BS10">
        <f>IF('Qualitative Daten'!BS17=15,1,0)</f>
        <v>0</v>
      </c>
      <c r="BT10">
        <f>IF('Qualitative Daten'!BT17=5,1,0)</f>
        <v>0</v>
      </c>
      <c r="BU10">
        <f>IF('Qualitative Daten'!BU17=2,1,0)</f>
        <v>0</v>
      </c>
      <c r="BV10">
        <f>IF('Qualitative Daten'!BV17=-12,1,0)</f>
        <v>0</v>
      </c>
      <c r="BW10">
        <f>IF('Qualitative Daten'!BW17=17,1,0)</f>
        <v>0</v>
      </c>
      <c r="BX10">
        <f>IF('Qualitative Daten'!BX17=-4,1,0)</f>
        <v>0</v>
      </c>
      <c r="BY10">
        <f>IF('Qualitative Daten'!BY17=2,1,0)</f>
        <v>0</v>
      </c>
      <c r="BZ10">
        <f>IF('Qualitative Daten'!BZ17=6,1,0)</f>
        <v>0</v>
      </c>
      <c r="CA10">
        <f>IF('Qualitative Daten'!CA17=12,1,0)</f>
        <v>0</v>
      </c>
      <c r="CB10">
        <f>IF('Qualitative Daten'!CB17=80,1,0)</f>
        <v>0</v>
      </c>
      <c r="CC10">
        <f>IF('Qualitative Daten'!CC17=750,1,0)</f>
        <v>0</v>
      </c>
      <c r="CD10">
        <f>IF('Qualitative Daten'!CD17=27,1,0)</f>
        <v>0</v>
      </c>
      <c r="CE10">
        <f>IF('Qualitative Daten'!CE17=200,1,0)</f>
        <v>0</v>
      </c>
      <c r="CF10">
        <f>IF('Qualitative Daten'!CF17=3,1,0)</f>
        <v>0</v>
      </c>
      <c r="CG10">
        <f>IF('Qualitative Daten'!CG17=1,1,0)</f>
        <v>0</v>
      </c>
      <c r="CH10">
        <f>IF('Qualitative Daten'!CH17=75,1,0)</f>
        <v>0</v>
      </c>
      <c r="CI10">
        <f>IF('Qualitative Daten'!CI17=50,1,0)</f>
        <v>0</v>
      </c>
      <c r="CJ10">
        <f>IF('Qualitative Daten'!CJ17=20,1,0)</f>
        <v>0</v>
      </c>
      <c r="CK10">
        <f>IF('Qualitative Daten'!CK17=45,1,0)</f>
        <v>0</v>
      </c>
      <c r="CL10">
        <f>IF('Qualitative Daten'!CL17=20,1,0)</f>
        <v>0</v>
      </c>
      <c r="CM10">
        <f>IF(OR('Qualitative Daten'!CM17="a+a+4+4",'Qualitative Daten'!CM17="2a+8",'Qualitative Daten'!CM17="2a+2*4",'Qualitative Daten'!CM17="a+4+a+4",'Qualitative Daten'!CM17="2*a+2*4",'Qualitative Daten'!CM17="a*2+4*2",'Qualitative Daten'!CM17="2(a+4)"),1,0)</f>
        <v>0</v>
      </c>
      <c r="CN10">
        <f>IF('Qualitative Daten'!CN17=0,1,0)</f>
        <v>1</v>
      </c>
      <c r="CO10">
        <f>IF('Qualitative Daten'!CO17=3,1,0)</f>
        <v>0</v>
      </c>
      <c r="CP10">
        <f>IF('Qualitative Daten'!CP17=698,1,0)</f>
        <v>0</v>
      </c>
      <c r="CQ10">
        <f>IF('Qualitative Daten'!CQ17=73,1,0)</f>
        <v>0</v>
      </c>
      <c r="CR10">
        <f>IF('Qualitative Daten'!CR17=37,1,0)</f>
        <v>0</v>
      </c>
      <c r="CS10">
        <f>IF('Qualitative Daten'!CS17=2,1,0)</f>
        <v>0</v>
      </c>
      <c r="CT10">
        <f>IF('Qualitative Daten'!CT17=3,1,0)</f>
        <v>0</v>
      </c>
      <c r="CU10">
        <f>IF('Qualitative Daten'!CU17=2,1,0)</f>
        <v>0</v>
      </c>
      <c r="CV10">
        <f>IF(OR('Qualitative Daten'!CV17="x+3",'Qualitative Daten'!CV17="3+x"),1,0)</f>
        <v>0</v>
      </c>
      <c r="CW10">
        <f>IF(OR('Qualitative Daten'!CW17="x-3",'Qualitative Daten'!CW17="-3+x"),1,0)</f>
        <v>0</v>
      </c>
      <c r="CX10">
        <f>IF(OR('Qualitative Daten'!CX17="2a",'Qualitative Daten'!CX17="a+a",'Qualitative Daten'!CX17="a*2",'Qualitative Daten'!CX17="2*a"),1,0)</f>
        <v>0</v>
      </c>
      <c r="CZ10">
        <f t="shared" si="0"/>
        <v>5</v>
      </c>
      <c r="DA10">
        <f t="shared" si="1"/>
        <v>95</v>
      </c>
      <c r="DB10">
        <f>COUNTIF('Qualitative Daten'!C17:CX17,999)</f>
        <v>0</v>
      </c>
      <c r="DC10">
        <f t="shared" si="2"/>
        <v>95</v>
      </c>
      <c r="DD10" s="2">
        <f t="shared" si="3"/>
        <v>0.05</v>
      </c>
      <c r="DE10" s="2">
        <f t="shared" si="4"/>
        <v>2.4390243902439025E-2</v>
      </c>
      <c r="DF10" s="2">
        <f t="shared" si="5"/>
        <v>7.1428571428571425E-2</v>
      </c>
      <c r="DG10" s="2">
        <f t="shared" si="6"/>
        <v>0.22222222222222221</v>
      </c>
      <c r="DH10" s="2">
        <f t="shared" si="7"/>
        <v>0</v>
      </c>
      <c r="DI10" s="2">
        <f t="shared" si="8"/>
        <v>0</v>
      </c>
      <c r="DJ10" s="2">
        <f t="shared" si="9"/>
        <v>8.3333333333333329E-2</v>
      </c>
    </row>
    <row r="11" spans="1:114" x14ac:dyDescent="0.35">
      <c r="A11">
        <f>'Qualitative Daten'!A18</f>
        <v>0</v>
      </c>
      <c r="B11">
        <f>'Qualitative Daten'!B18</f>
        <v>0</v>
      </c>
      <c r="C11">
        <f>IF('Qualitative Daten'!C18=7000,1,0)</f>
        <v>0</v>
      </c>
      <c r="D11">
        <f>IF('Qualitative Daten'!D18=5300,1,0)</f>
        <v>0</v>
      </c>
      <c r="E11">
        <f>IF('Qualitative Daten'!E18=4080,1,0)</f>
        <v>0</v>
      </c>
      <c r="F11">
        <f>IF('Qualitative Daten'!F18=12500,1,0)</f>
        <v>0</v>
      </c>
      <c r="G11">
        <f>IF('Qualitative Daten'!G18=9900,1,0)</f>
        <v>0</v>
      </c>
      <c r="H11">
        <f>IF('Qualitative Daten'!H18=4600,1,0)</f>
        <v>0</v>
      </c>
      <c r="I11">
        <f>IF('Qualitative Daten'!I18=4000,1,0)</f>
        <v>0</v>
      </c>
      <c r="J11">
        <f>IF('Qualitative Daten'!J18=6999,1,0)</f>
        <v>0</v>
      </c>
      <c r="K11">
        <f>IF('Qualitative Daten'!K18=2490,1,0)</f>
        <v>0</v>
      </c>
      <c r="L11">
        <f>IF('Qualitative Daten'!L18=3900,1,0)</f>
        <v>0</v>
      </c>
      <c r="M11">
        <f>IF('Qualitative Daten'!M18="&gt;",1,0)</f>
        <v>0</v>
      </c>
      <c r="N11">
        <f>IF('Qualitative Daten'!N18="&gt;",1,0)</f>
        <v>0</v>
      </c>
      <c r="O11">
        <f>IF('Qualitative Daten'!O18="&lt;",1,0)</f>
        <v>0</v>
      </c>
      <c r="P11">
        <f>IF('Qualitative Daten'!P18=500,1,0)</f>
        <v>0</v>
      </c>
      <c r="Q11">
        <f>IF('Qualitative Daten'!Q18=836,1,0)</f>
        <v>0</v>
      </c>
      <c r="R11">
        <f>IF('Qualitative Daten'!R18=4500,1,0)</f>
        <v>0</v>
      </c>
      <c r="S11">
        <f>IF('Qualitative Daten'!S18=64000,1,0)</f>
        <v>0</v>
      </c>
      <c r="T11">
        <f>IF('Qualitative Daten'!T18=699,1,0)</f>
        <v>0</v>
      </c>
      <c r="U11">
        <f>IF('Qualitative Daten'!U18=254,1,0)</f>
        <v>0</v>
      </c>
      <c r="V11">
        <f>IF('Qualitative Daten'!V18=2500,1,0)</f>
        <v>0</v>
      </c>
      <c r="W11">
        <f>IF('Qualitative Daten'!W18=49000,1,0)</f>
        <v>0</v>
      </c>
      <c r="X11">
        <f>IF('Qualitative Daten'!X18=45,1,0)</f>
        <v>0</v>
      </c>
      <c r="Y11">
        <f>IF('Qualitative Daten'!Y18=699,1,0)</f>
        <v>0</v>
      </c>
      <c r="Z11">
        <f>IF('Qualitative Daten'!Z18=51,1,0)</f>
        <v>0</v>
      </c>
      <c r="AA11">
        <f>IF('Qualitative Daten'!AA18=78,1,0)</f>
        <v>0</v>
      </c>
      <c r="AB11">
        <f>IF('Qualitative Daten'!AB18=6,1,0)</f>
        <v>0</v>
      </c>
      <c r="AC11">
        <f>IF('Qualitative Daten'!AC18=80,1,0)</f>
        <v>0</v>
      </c>
      <c r="AD11">
        <f>IF('Qualitative Daten'!AD18=32,1,0)</f>
        <v>0</v>
      </c>
      <c r="AE11">
        <f>IF('Qualitative Daten'!AE18=0,1,0)</f>
        <v>1</v>
      </c>
      <c r="AF11">
        <f>IF('Qualitative Daten'!AF18=35000,1,0)</f>
        <v>0</v>
      </c>
      <c r="AG11">
        <f>IF('Qualitative Daten'!AG18=1000,1,0)</f>
        <v>0</v>
      </c>
      <c r="AH11">
        <f>IF('Qualitative Daten'!AH18=8,1,0)</f>
        <v>0</v>
      </c>
      <c r="AI11">
        <f>IF('Qualitative Daten'!AI18=1,1,0)</f>
        <v>0</v>
      </c>
      <c r="AJ11">
        <f>IF('Qualitative Daten'!AJ18=7,1,0)</f>
        <v>0</v>
      </c>
      <c r="AK11">
        <f>IF('Qualitative Daten'!AK18=8,1,0)</f>
        <v>0</v>
      </c>
      <c r="AL11">
        <f>IF('Qualitative Daten'!AL18=600,1,0)</f>
        <v>0</v>
      </c>
      <c r="AM11">
        <f>IF('Qualitative Daten'!AM18=800,1,0)</f>
        <v>0</v>
      </c>
      <c r="AN11">
        <f>IF('Qualitative Daten'!AN18=42,1,0)</f>
        <v>0</v>
      </c>
      <c r="AO11">
        <f>IF('Qualitative Daten'!AO18=43,1,0)</f>
        <v>0</v>
      </c>
      <c r="AP11">
        <f>IF('Qualitative Daten'!AP18=9,1,0)</f>
        <v>0</v>
      </c>
      <c r="AQ11">
        <f>IF('Qualitative Daten'!AQ18=81,1,0)</f>
        <v>0</v>
      </c>
      <c r="AR11">
        <f>IF('Qualitative Daten'!AR18=1,1,0)</f>
        <v>0</v>
      </c>
      <c r="AS11">
        <f>IF('Qualitative Daten'!AS18=1,1,0)</f>
        <v>0</v>
      </c>
      <c r="AT11">
        <f>IF(OR('Qualitative Daten'!AT18=0.6,'Qualitative Daten'!AT18="3'5"),1,0)</f>
        <v>0</v>
      </c>
      <c r="AU11">
        <f>IF(OR('Qualitative Daten'!AU18=2.25,'Qualitative Daten'!AU18="2,1'4",'Qualitative Daten'!AU18="9'4"),1,0)</f>
        <v>0</v>
      </c>
      <c r="AV11">
        <f>IF('Qualitative Daten'!AV18=3,1,0)</f>
        <v>0</v>
      </c>
      <c r="AW11">
        <f>IF('Qualitative Daten'!AW18=6,1,0)</f>
        <v>0</v>
      </c>
      <c r="AX11">
        <f>IF('Qualitative Daten'!AX18=0,1,0)</f>
        <v>1</v>
      </c>
      <c r="AY11">
        <f>IF('Qualitative Daten'!AY18=3,1,0)</f>
        <v>0</v>
      </c>
      <c r="AZ11">
        <f>IF(OR('Qualitative Daten'!AZ18="7'5",'Qualitative Daten'!AZ18="1,2'5"),1,0)</f>
        <v>0</v>
      </c>
      <c r="BA11">
        <f>IF('Qualitative Daten'!BA18="1'8",1,0)</f>
        <v>0</v>
      </c>
      <c r="BB11">
        <f>IF('Qualitative Daten'!BB18="12'25",1,0)</f>
        <v>0</v>
      </c>
      <c r="BC11">
        <f>IF(OR('Qualitative Daten'!BC18="6'15",'Qualitative Daten'!BC18="2'5",'Qualitative Daten'!BC18="90'225",'Qualitative Daten'!BC18=0.4),1,0)</f>
        <v>0</v>
      </c>
      <c r="BD11">
        <f>IF(OR('Qualitative Daten'!BD18="9'2",'Qualitative Daten'!BD18=4.5,'Qualitative Daten'!BD18="4,1'2"),1,0)</f>
        <v>0</v>
      </c>
      <c r="BE11">
        <f>IF('Qualitative Daten'!BE18="15'16",1,0)</f>
        <v>0</v>
      </c>
      <c r="BF11">
        <f>IF('Qualitative Daten'!BF18=2.56,1,0)</f>
        <v>0</v>
      </c>
      <c r="BG11">
        <f>IF('Qualitative Daten'!BG18=1.49,1,0)</f>
        <v>0</v>
      </c>
      <c r="BH11">
        <f>IF('Qualitative Daten'!BH18=3.5,1,0)</f>
        <v>0</v>
      </c>
      <c r="BI11">
        <f>IF('Qualitative Daten'!BI18=4.82,1,0)</f>
        <v>0</v>
      </c>
      <c r="BJ11">
        <f>IF('Qualitative Daten'!BJ18=22.38,1,0)</f>
        <v>0</v>
      </c>
      <c r="BK11">
        <f>IF(AND('Qualitative Daten'!BK18&gt;2.6,'Qualitative Daten'!BK18&lt;&gt;999),1,0)</f>
        <v>0</v>
      </c>
      <c r="BL11">
        <f>IF('Qualitative Daten'!BL18&lt;0.06,1,0)</f>
        <v>1</v>
      </c>
      <c r="BM11">
        <f>IF(AND('Qualitative Daten'!BM18&gt;-2.5,'Qualitative Daten'!BM18&lt;&gt;999),1,0)</f>
        <v>1</v>
      </c>
      <c r="BN11">
        <f>IF('Qualitative Daten'!BN18&lt;-0.3,1,0)</f>
        <v>0</v>
      </c>
      <c r="BO11">
        <f>IF('Qualitative Daten'!BO18=-2,1,0)</f>
        <v>0</v>
      </c>
      <c r="BP11">
        <f>IF('Qualitative Daten'!BP18=-4,1,0)</f>
        <v>0</v>
      </c>
      <c r="BQ11">
        <f>IF('Qualitative Daten'!BQ18=-8,1,0)</f>
        <v>0</v>
      </c>
      <c r="BR11">
        <f>IF('Qualitative Daten'!BR18=-6,1,0)</f>
        <v>0</v>
      </c>
      <c r="BS11">
        <f>IF('Qualitative Daten'!BS18=15,1,0)</f>
        <v>0</v>
      </c>
      <c r="BT11">
        <f>IF('Qualitative Daten'!BT18=5,1,0)</f>
        <v>0</v>
      </c>
      <c r="BU11">
        <f>IF('Qualitative Daten'!BU18=2,1,0)</f>
        <v>0</v>
      </c>
      <c r="BV11">
        <f>IF('Qualitative Daten'!BV18=-12,1,0)</f>
        <v>0</v>
      </c>
      <c r="BW11">
        <f>IF('Qualitative Daten'!BW18=17,1,0)</f>
        <v>0</v>
      </c>
      <c r="BX11">
        <f>IF('Qualitative Daten'!BX18=-4,1,0)</f>
        <v>0</v>
      </c>
      <c r="BY11">
        <f>IF('Qualitative Daten'!BY18=2,1,0)</f>
        <v>0</v>
      </c>
      <c r="BZ11">
        <f>IF('Qualitative Daten'!BZ18=6,1,0)</f>
        <v>0</v>
      </c>
      <c r="CA11">
        <f>IF('Qualitative Daten'!CA18=12,1,0)</f>
        <v>0</v>
      </c>
      <c r="CB11">
        <f>IF('Qualitative Daten'!CB18=80,1,0)</f>
        <v>0</v>
      </c>
      <c r="CC11">
        <f>IF('Qualitative Daten'!CC18=750,1,0)</f>
        <v>0</v>
      </c>
      <c r="CD11">
        <f>IF('Qualitative Daten'!CD18=27,1,0)</f>
        <v>0</v>
      </c>
      <c r="CE11">
        <f>IF('Qualitative Daten'!CE18=200,1,0)</f>
        <v>0</v>
      </c>
      <c r="CF11">
        <f>IF('Qualitative Daten'!CF18=3,1,0)</f>
        <v>0</v>
      </c>
      <c r="CG11">
        <f>IF('Qualitative Daten'!CG18=1,1,0)</f>
        <v>0</v>
      </c>
      <c r="CH11">
        <f>IF('Qualitative Daten'!CH18=75,1,0)</f>
        <v>0</v>
      </c>
      <c r="CI11">
        <f>IF('Qualitative Daten'!CI18=50,1,0)</f>
        <v>0</v>
      </c>
      <c r="CJ11">
        <f>IF('Qualitative Daten'!CJ18=20,1,0)</f>
        <v>0</v>
      </c>
      <c r="CK11">
        <f>IF('Qualitative Daten'!CK18=45,1,0)</f>
        <v>0</v>
      </c>
      <c r="CL11">
        <f>IF('Qualitative Daten'!CL18=20,1,0)</f>
        <v>0</v>
      </c>
      <c r="CM11">
        <f>IF(OR('Qualitative Daten'!CM18="a+a+4+4",'Qualitative Daten'!CM18="2a+8",'Qualitative Daten'!CM18="2a+2*4",'Qualitative Daten'!CM18="a+4+a+4",'Qualitative Daten'!CM18="2*a+2*4",'Qualitative Daten'!CM18="a*2+4*2",'Qualitative Daten'!CM18="2(a+4)"),1,0)</f>
        <v>0</v>
      </c>
      <c r="CN11">
        <f>IF('Qualitative Daten'!CN18=0,1,0)</f>
        <v>1</v>
      </c>
      <c r="CO11">
        <f>IF('Qualitative Daten'!CO18=3,1,0)</f>
        <v>0</v>
      </c>
      <c r="CP11">
        <f>IF('Qualitative Daten'!CP18=698,1,0)</f>
        <v>0</v>
      </c>
      <c r="CQ11">
        <f>IF('Qualitative Daten'!CQ18=73,1,0)</f>
        <v>0</v>
      </c>
      <c r="CR11">
        <f>IF('Qualitative Daten'!CR18=37,1,0)</f>
        <v>0</v>
      </c>
      <c r="CS11">
        <f>IF('Qualitative Daten'!CS18=2,1,0)</f>
        <v>0</v>
      </c>
      <c r="CT11">
        <f>IF('Qualitative Daten'!CT18=3,1,0)</f>
        <v>0</v>
      </c>
      <c r="CU11">
        <f>IF('Qualitative Daten'!CU18=2,1,0)</f>
        <v>0</v>
      </c>
      <c r="CV11">
        <f>IF(OR('Qualitative Daten'!CV18="x+3",'Qualitative Daten'!CV18="3+x"),1,0)</f>
        <v>0</v>
      </c>
      <c r="CW11">
        <f>IF(OR('Qualitative Daten'!CW18="x-3",'Qualitative Daten'!CW18="-3+x"),1,0)</f>
        <v>0</v>
      </c>
      <c r="CX11">
        <f>IF(OR('Qualitative Daten'!CX18="2a",'Qualitative Daten'!CX18="a+a",'Qualitative Daten'!CX18="a*2",'Qualitative Daten'!CX18="2*a"),1,0)</f>
        <v>0</v>
      </c>
      <c r="CZ11">
        <f t="shared" si="0"/>
        <v>5</v>
      </c>
      <c r="DA11">
        <f t="shared" si="1"/>
        <v>95</v>
      </c>
      <c r="DB11">
        <f>COUNTIF('Qualitative Daten'!C18:CX18,999)</f>
        <v>0</v>
      </c>
      <c r="DC11">
        <f t="shared" si="2"/>
        <v>95</v>
      </c>
      <c r="DD11" s="2">
        <f t="shared" si="3"/>
        <v>0.05</v>
      </c>
      <c r="DE11" s="2">
        <f t="shared" si="4"/>
        <v>2.4390243902439025E-2</v>
      </c>
      <c r="DF11" s="2">
        <f t="shared" si="5"/>
        <v>7.1428571428571425E-2</v>
      </c>
      <c r="DG11" s="2">
        <f t="shared" si="6"/>
        <v>0.22222222222222221</v>
      </c>
      <c r="DH11" s="2">
        <f t="shared" si="7"/>
        <v>0</v>
      </c>
      <c r="DI11" s="2">
        <f t="shared" si="8"/>
        <v>0</v>
      </c>
      <c r="DJ11" s="2">
        <f t="shared" si="9"/>
        <v>8.3333333333333329E-2</v>
      </c>
    </row>
    <row r="12" spans="1:114" x14ac:dyDescent="0.35">
      <c r="A12">
        <f>'Qualitative Daten'!A19</f>
        <v>0</v>
      </c>
      <c r="B12">
        <f>'Qualitative Daten'!B19</f>
        <v>0</v>
      </c>
      <c r="C12">
        <f>IF('Qualitative Daten'!C19=7000,1,0)</f>
        <v>0</v>
      </c>
      <c r="D12">
        <f>IF('Qualitative Daten'!D19=5300,1,0)</f>
        <v>0</v>
      </c>
      <c r="E12">
        <f>IF('Qualitative Daten'!E19=4080,1,0)</f>
        <v>0</v>
      </c>
      <c r="F12">
        <f>IF('Qualitative Daten'!F19=12500,1,0)</f>
        <v>0</v>
      </c>
      <c r="G12">
        <f>IF('Qualitative Daten'!G19=9900,1,0)</f>
        <v>0</v>
      </c>
      <c r="H12">
        <f>IF('Qualitative Daten'!H19=4600,1,0)</f>
        <v>0</v>
      </c>
      <c r="I12">
        <f>IF('Qualitative Daten'!I19=4000,1,0)</f>
        <v>0</v>
      </c>
      <c r="J12">
        <f>IF('Qualitative Daten'!J19=6999,1,0)</f>
        <v>0</v>
      </c>
      <c r="K12">
        <f>IF('Qualitative Daten'!K19=2490,1,0)</f>
        <v>0</v>
      </c>
      <c r="L12">
        <f>IF('Qualitative Daten'!L19=3900,1,0)</f>
        <v>0</v>
      </c>
      <c r="M12">
        <f>IF('Qualitative Daten'!M19="&gt;",1,0)</f>
        <v>0</v>
      </c>
      <c r="N12">
        <f>IF('Qualitative Daten'!N19="&gt;",1,0)</f>
        <v>0</v>
      </c>
      <c r="O12">
        <f>IF('Qualitative Daten'!O19="&lt;",1,0)</f>
        <v>0</v>
      </c>
      <c r="P12">
        <f>IF('Qualitative Daten'!P19=500,1,0)</f>
        <v>0</v>
      </c>
      <c r="Q12">
        <f>IF('Qualitative Daten'!Q19=836,1,0)</f>
        <v>0</v>
      </c>
      <c r="R12">
        <f>IF('Qualitative Daten'!R19=4500,1,0)</f>
        <v>0</v>
      </c>
      <c r="S12">
        <f>IF('Qualitative Daten'!S19=64000,1,0)</f>
        <v>0</v>
      </c>
      <c r="T12">
        <f>IF('Qualitative Daten'!T19=699,1,0)</f>
        <v>0</v>
      </c>
      <c r="U12">
        <f>IF('Qualitative Daten'!U19=254,1,0)</f>
        <v>0</v>
      </c>
      <c r="V12">
        <f>IF('Qualitative Daten'!V19=2500,1,0)</f>
        <v>0</v>
      </c>
      <c r="W12">
        <f>IF('Qualitative Daten'!W19=49000,1,0)</f>
        <v>0</v>
      </c>
      <c r="X12">
        <f>IF('Qualitative Daten'!X19=45,1,0)</f>
        <v>0</v>
      </c>
      <c r="Y12">
        <f>IF('Qualitative Daten'!Y19=699,1,0)</f>
        <v>0</v>
      </c>
      <c r="Z12">
        <f>IF('Qualitative Daten'!Z19=51,1,0)</f>
        <v>0</v>
      </c>
      <c r="AA12">
        <f>IF('Qualitative Daten'!AA19=78,1,0)</f>
        <v>0</v>
      </c>
      <c r="AB12">
        <f>IF('Qualitative Daten'!AB19=6,1,0)</f>
        <v>0</v>
      </c>
      <c r="AC12">
        <f>IF('Qualitative Daten'!AC19=80,1,0)</f>
        <v>0</v>
      </c>
      <c r="AD12">
        <f>IF('Qualitative Daten'!AD19=32,1,0)</f>
        <v>0</v>
      </c>
      <c r="AE12">
        <f>IF('Qualitative Daten'!AE19=0,1,0)</f>
        <v>1</v>
      </c>
      <c r="AF12">
        <f>IF('Qualitative Daten'!AF19=35000,1,0)</f>
        <v>0</v>
      </c>
      <c r="AG12">
        <f>IF('Qualitative Daten'!AG19=1000,1,0)</f>
        <v>0</v>
      </c>
      <c r="AH12">
        <f>IF('Qualitative Daten'!AH19=8,1,0)</f>
        <v>0</v>
      </c>
      <c r="AI12">
        <f>IF('Qualitative Daten'!AI19=1,1,0)</f>
        <v>0</v>
      </c>
      <c r="AJ12">
        <f>IF('Qualitative Daten'!AJ19=7,1,0)</f>
        <v>0</v>
      </c>
      <c r="AK12">
        <f>IF('Qualitative Daten'!AK19=8,1,0)</f>
        <v>0</v>
      </c>
      <c r="AL12">
        <f>IF('Qualitative Daten'!AL19=600,1,0)</f>
        <v>0</v>
      </c>
      <c r="AM12">
        <f>IF('Qualitative Daten'!AM19=800,1,0)</f>
        <v>0</v>
      </c>
      <c r="AN12">
        <f>IF('Qualitative Daten'!AN19=42,1,0)</f>
        <v>0</v>
      </c>
      <c r="AO12">
        <f>IF('Qualitative Daten'!AO19=43,1,0)</f>
        <v>0</v>
      </c>
      <c r="AP12">
        <f>IF('Qualitative Daten'!AP19=9,1,0)</f>
        <v>0</v>
      </c>
      <c r="AQ12">
        <f>IF('Qualitative Daten'!AQ19=81,1,0)</f>
        <v>0</v>
      </c>
      <c r="AR12">
        <f>IF('Qualitative Daten'!AR19=1,1,0)</f>
        <v>0</v>
      </c>
      <c r="AS12">
        <f>IF('Qualitative Daten'!AS19=1,1,0)</f>
        <v>0</v>
      </c>
      <c r="AT12">
        <f>IF(OR('Qualitative Daten'!AT19=0.6,'Qualitative Daten'!AT19="3'5"),1,0)</f>
        <v>0</v>
      </c>
      <c r="AU12">
        <f>IF(OR('Qualitative Daten'!AU19=2.25,'Qualitative Daten'!AU19="2,1'4",'Qualitative Daten'!AU19="9'4"),1,0)</f>
        <v>0</v>
      </c>
      <c r="AV12">
        <f>IF('Qualitative Daten'!AV19=3,1,0)</f>
        <v>0</v>
      </c>
      <c r="AW12">
        <f>IF('Qualitative Daten'!AW19=6,1,0)</f>
        <v>0</v>
      </c>
      <c r="AX12">
        <f>IF('Qualitative Daten'!AX19=0,1,0)</f>
        <v>1</v>
      </c>
      <c r="AY12">
        <f>IF('Qualitative Daten'!AY19=3,1,0)</f>
        <v>0</v>
      </c>
      <c r="AZ12">
        <f>IF(OR('Qualitative Daten'!AZ19="7'5",'Qualitative Daten'!AZ19="1,2'5"),1,0)</f>
        <v>0</v>
      </c>
      <c r="BA12">
        <f>IF('Qualitative Daten'!BA19="1'8",1,0)</f>
        <v>0</v>
      </c>
      <c r="BB12">
        <f>IF('Qualitative Daten'!BB19="12'25",1,0)</f>
        <v>0</v>
      </c>
      <c r="BC12">
        <f>IF(OR('Qualitative Daten'!BC19="6'15",'Qualitative Daten'!BC19="2'5",'Qualitative Daten'!BC19="90'225",'Qualitative Daten'!BC19=0.4),1,0)</f>
        <v>0</v>
      </c>
      <c r="BD12">
        <f>IF(OR('Qualitative Daten'!BD19="9'2",'Qualitative Daten'!BD19=4.5,'Qualitative Daten'!BD19="4,1'2"),1,0)</f>
        <v>0</v>
      </c>
      <c r="BE12">
        <f>IF('Qualitative Daten'!BE19="15'16",1,0)</f>
        <v>0</v>
      </c>
      <c r="BF12">
        <f>IF('Qualitative Daten'!BF19=2.56,1,0)</f>
        <v>0</v>
      </c>
      <c r="BG12">
        <f>IF('Qualitative Daten'!BG19=1.49,1,0)</f>
        <v>0</v>
      </c>
      <c r="BH12">
        <f>IF('Qualitative Daten'!BH19=3.5,1,0)</f>
        <v>0</v>
      </c>
      <c r="BI12">
        <f>IF('Qualitative Daten'!BI19=4.82,1,0)</f>
        <v>0</v>
      </c>
      <c r="BJ12">
        <f>IF('Qualitative Daten'!BJ19=22.38,1,0)</f>
        <v>0</v>
      </c>
      <c r="BK12">
        <f>IF(AND('Qualitative Daten'!BK19&gt;2.6,'Qualitative Daten'!BK19&lt;&gt;999),1,0)</f>
        <v>0</v>
      </c>
      <c r="BL12">
        <f>IF('Qualitative Daten'!BL19&lt;0.06,1,0)</f>
        <v>1</v>
      </c>
      <c r="BM12">
        <f>IF(AND('Qualitative Daten'!BM19&gt;-2.5,'Qualitative Daten'!BM19&lt;&gt;999),1,0)</f>
        <v>1</v>
      </c>
      <c r="BN12">
        <f>IF('Qualitative Daten'!BN19&lt;-0.3,1,0)</f>
        <v>0</v>
      </c>
      <c r="BO12">
        <f>IF('Qualitative Daten'!BO19=-2,1,0)</f>
        <v>0</v>
      </c>
      <c r="BP12">
        <f>IF('Qualitative Daten'!BP19=-4,1,0)</f>
        <v>0</v>
      </c>
      <c r="BQ12">
        <f>IF('Qualitative Daten'!BQ19=-8,1,0)</f>
        <v>0</v>
      </c>
      <c r="BR12">
        <f>IF('Qualitative Daten'!BR19=-6,1,0)</f>
        <v>0</v>
      </c>
      <c r="BS12">
        <f>IF('Qualitative Daten'!BS19=15,1,0)</f>
        <v>0</v>
      </c>
      <c r="BT12">
        <f>IF('Qualitative Daten'!BT19=5,1,0)</f>
        <v>0</v>
      </c>
      <c r="BU12">
        <f>IF('Qualitative Daten'!BU19=2,1,0)</f>
        <v>0</v>
      </c>
      <c r="BV12">
        <f>IF('Qualitative Daten'!BV19=-12,1,0)</f>
        <v>0</v>
      </c>
      <c r="BW12">
        <f>IF('Qualitative Daten'!BW19=17,1,0)</f>
        <v>0</v>
      </c>
      <c r="BX12">
        <f>IF('Qualitative Daten'!BX19=-4,1,0)</f>
        <v>0</v>
      </c>
      <c r="BY12">
        <f>IF('Qualitative Daten'!BY19=2,1,0)</f>
        <v>0</v>
      </c>
      <c r="BZ12">
        <f>IF('Qualitative Daten'!BZ19=6,1,0)</f>
        <v>0</v>
      </c>
      <c r="CA12">
        <f>IF('Qualitative Daten'!CA19=12,1,0)</f>
        <v>0</v>
      </c>
      <c r="CB12">
        <f>IF('Qualitative Daten'!CB19=80,1,0)</f>
        <v>0</v>
      </c>
      <c r="CC12">
        <f>IF('Qualitative Daten'!CC19=750,1,0)</f>
        <v>0</v>
      </c>
      <c r="CD12">
        <f>IF('Qualitative Daten'!CD19=27,1,0)</f>
        <v>0</v>
      </c>
      <c r="CE12">
        <f>IF('Qualitative Daten'!CE19=200,1,0)</f>
        <v>0</v>
      </c>
      <c r="CF12">
        <f>IF('Qualitative Daten'!CF19=3,1,0)</f>
        <v>0</v>
      </c>
      <c r="CG12">
        <f>IF('Qualitative Daten'!CG19=1,1,0)</f>
        <v>0</v>
      </c>
      <c r="CH12">
        <f>IF('Qualitative Daten'!CH19=75,1,0)</f>
        <v>0</v>
      </c>
      <c r="CI12">
        <f>IF('Qualitative Daten'!CI19=50,1,0)</f>
        <v>0</v>
      </c>
      <c r="CJ12">
        <f>IF('Qualitative Daten'!CJ19=20,1,0)</f>
        <v>0</v>
      </c>
      <c r="CK12">
        <f>IF('Qualitative Daten'!CK19=45,1,0)</f>
        <v>0</v>
      </c>
      <c r="CL12">
        <f>IF('Qualitative Daten'!CL19=20,1,0)</f>
        <v>0</v>
      </c>
      <c r="CM12">
        <f>IF(OR('Qualitative Daten'!CM19="a+a+4+4",'Qualitative Daten'!CM19="2a+8",'Qualitative Daten'!CM19="2a+2*4",'Qualitative Daten'!CM19="a+4+a+4",'Qualitative Daten'!CM19="2*a+2*4",'Qualitative Daten'!CM19="a*2+4*2",'Qualitative Daten'!CM19="2(a+4)"),1,0)</f>
        <v>0</v>
      </c>
      <c r="CN12">
        <f>IF('Qualitative Daten'!CN19=0,1,0)</f>
        <v>1</v>
      </c>
      <c r="CO12">
        <f>IF('Qualitative Daten'!CO19=3,1,0)</f>
        <v>0</v>
      </c>
      <c r="CP12">
        <f>IF('Qualitative Daten'!CP19=698,1,0)</f>
        <v>0</v>
      </c>
      <c r="CQ12">
        <f>IF('Qualitative Daten'!CQ19=73,1,0)</f>
        <v>0</v>
      </c>
      <c r="CR12">
        <f>IF('Qualitative Daten'!CR19=37,1,0)</f>
        <v>0</v>
      </c>
      <c r="CS12">
        <f>IF('Qualitative Daten'!CS19=2,1,0)</f>
        <v>0</v>
      </c>
      <c r="CT12">
        <f>IF('Qualitative Daten'!CT19=3,1,0)</f>
        <v>0</v>
      </c>
      <c r="CU12">
        <f>IF('Qualitative Daten'!CU19=2,1,0)</f>
        <v>0</v>
      </c>
      <c r="CV12">
        <f>IF(OR('Qualitative Daten'!CV19="x+3",'Qualitative Daten'!CV19="3+x"),1,0)</f>
        <v>0</v>
      </c>
      <c r="CW12">
        <f>IF(OR('Qualitative Daten'!CW19="x-3",'Qualitative Daten'!CW19="-3+x"),1,0)</f>
        <v>0</v>
      </c>
      <c r="CX12">
        <f>IF(OR('Qualitative Daten'!CX19="2a",'Qualitative Daten'!CX19="a+a",'Qualitative Daten'!CX19="a*2",'Qualitative Daten'!CX19="2*a"),1,0)</f>
        <v>0</v>
      </c>
      <c r="CZ12">
        <f t="shared" si="0"/>
        <v>5</v>
      </c>
      <c r="DA12">
        <f t="shared" si="1"/>
        <v>95</v>
      </c>
      <c r="DB12">
        <f>COUNTIF('Qualitative Daten'!C19:CX19,999)</f>
        <v>0</v>
      </c>
      <c r="DC12">
        <f t="shared" si="2"/>
        <v>95</v>
      </c>
      <c r="DD12" s="2">
        <f t="shared" si="3"/>
        <v>0.05</v>
      </c>
      <c r="DE12" s="2">
        <f t="shared" si="4"/>
        <v>2.4390243902439025E-2</v>
      </c>
      <c r="DF12" s="2">
        <f t="shared" si="5"/>
        <v>7.1428571428571425E-2</v>
      </c>
      <c r="DG12" s="2">
        <f t="shared" si="6"/>
        <v>0.22222222222222221</v>
      </c>
      <c r="DH12" s="2">
        <f t="shared" si="7"/>
        <v>0</v>
      </c>
      <c r="DI12" s="2">
        <f t="shared" si="8"/>
        <v>0</v>
      </c>
      <c r="DJ12" s="2">
        <f t="shared" si="9"/>
        <v>8.3333333333333329E-2</v>
      </c>
    </row>
    <row r="13" spans="1:114" x14ac:dyDescent="0.35">
      <c r="A13">
        <f>'Qualitative Daten'!A20</f>
        <v>0</v>
      </c>
      <c r="B13">
        <f>'Qualitative Daten'!B20</f>
        <v>0</v>
      </c>
      <c r="C13">
        <f>IF('Qualitative Daten'!C20=7000,1,0)</f>
        <v>0</v>
      </c>
      <c r="D13">
        <f>IF('Qualitative Daten'!D20=5300,1,0)</f>
        <v>0</v>
      </c>
      <c r="E13">
        <f>IF('Qualitative Daten'!E20=4080,1,0)</f>
        <v>0</v>
      </c>
      <c r="F13">
        <f>IF('Qualitative Daten'!F20=12500,1,0)</f>
        <v>0</v>
      </c>
      <c r="G13">
        <f>IF('Qualitative Daten'!G20=9900,1,0)</f>
        <v>0</v>
      </c>
      <c r="H13">
        <f>IF('Qualitative Daten'!H20=4600,1,0)</f>
        <v>0</v>
      </c>
      <c r="I13">
        <f>IF('Qualitative Daten'!I20=4000,1,0)</f>
        <v>0</v>
      </c>
      <c r="J13">
        <f>IF('Qualitative Daten'!J20=6999,1,0)</f>
        <v>0</v>
      </c>
      <c r="K13">
        <f>IF('Qualitative Daten'!K20=2490,1,0)</f>
        <v>0</v>
      </c>
      <c r="L13">
        <f>IF('Qualitative Daten'!L20=3900,1,0)</f>
        <v>0</v>
      </c>
      <c r="M13">
        <f>IF('Qualitative Daten'!M20="&gt;",1,0)</f>
        <v>0</v>
      </c>
      <c r="N13">
        <f>IF('Qualitative Daten'!N20="&gt;",1,0)</f>
        <v>0</v>
      </c>
      <c r="O13">
        <f>IF('Qualitative Daten'!O20="&lt;",1,0)</f>
        <v>0</v>
      </c>
      <c r="P13">
        <f>IF('Qualitative Daten'!P20=500,1,0)</f>
        <v>0</v>
      </c>
      <c r="Q13">
        <f>IF('Qualitative Daten'!Q20=836,1,0)</f>
        <v>0</v>
      </c>
      <c r="R13">
        <f>IF('Qualitative Daten'!R20=4500,1,0)</f>
        <v>0</v>
      </c>
      <c r="S13">
        <f>IF('Qualitative Daten'!S20=64000,1,0)</f>
        <v>0</v>
      </c>
      <c r="T13">
        <f>IF('Qualitative Daten'!T20=699,1,0)</f>
        <v>0</v>
      </c>
      <c r="U13">
        <f>IF('Qualitative Daten'!U20=254,1,0)</f>
        <v>0</v>
      </c>
      <c r="V13">
        <f>IF('Qualitative Daten'!V20=2500,1,0)</f>
        <v>0</v>
      </c>
      <c r="W13">
        <f>IF('Qualitative Daten'!W20=49000,1,0)</f>
        <v>0</v>
      </c>
      <c r="X13">
        <f>IF('Qualitative Daten'!X20=45,1,0)</f>
        <v>0</v>
      </c>
      <c r="Y13">
        <f>IF('Qualitative Daten'!Y20=699,1,0)</f>
        <v>0</v>
      </c>
      <c r="Z13">
        <f>IF('Qualitative Daten'!Z20=51,1,0)</f>
        <v>0</v>
      </c>
      <c r="AA13">
        <f>IF('Qualitative Daten'!AA20=78,1,0)</f>
        <v>0</v>
      </c>
      <c r="AB13">
        <f>IF('Qualitative Daten'!AB20=6,1,0)</f>
        <v>0</v>
      </c>
      <c r="AC13">
        <f>IF('Qualitative Daten'!AC20=80,1,0)</f>
        <v>0</v>
      </c>
      <c r="AD13">
        <f>IF('Qualitative Daten'!AD20=32,1,0)</f>
        <v>0</v>
      </c>
      <c r="AE13">
        <f>IF('Qualitative Daten'!AE20=0,1,0)</f>
        <v>1</v>
      </c>
      <c r="AF13">
        <f>IF('Qualitative Daten'!AF20=35000,1,0)</f>
        <v>0</v>
      </c>
      <c r="AG13">
        <f>IF('Qualitative Daten'!AG20=1000,1,0)</f>
        <v>0</v>
      </c>
      <c r="AH13">
        <f>IF('Qualitative Daten'!AH20=8,1,0)</f>
        <v>0</v>
      </c>
      <c r="AI13">
        <f>IF('Qualitative Daten'!AI20=1,1,0)</f>
        <v>0</v>
      </c>
      <c r="AJ13">
        <f>IF('Qualitative Daten'!AJ20=7,1,0)</f>
        <v>0</v>
      </c>
      <c r="AK13">
        <f>IF('Qualitative Daten'!AK20=8,1,0)</f>
        <v>0</v>
      </c>
      <c r="AL13">
        <f>IF('Qualitative Daten'!AL20=600,1,0)</f>
        <v>0</v>
      </c>
      <c r="AM13">
        <f>IF('Qualitative Daten'!AM20=800,1,0)</f>
        <v>0</v>
      </c>
      <c r="AN13">
        <f>IF('Qualitative Daten'!AN20=42,1,0)</f>
        <v>0</v>
      </c>
      <c r="AO13">
        <f>IF('Qualitative Daten'!AO20=43,1,0)</f>
        <v>0</v>
      </c>
      <c r="AP13">
        <f>IF('Qualitative Daten'!AP20=9,1,0)</f>
        <v>0</v>
      </c>
      <c r="AQ13">
        <f>IF('Qualitative Daten'!AQ20=81,1,0)</f>
        <v>0</v>
      </c>
      <c r="AR13">
        <f>IF('Qualitative Daten'!AR20=1,1,0)</f>
        <v>0</v>
      </c>
      <c r="AS13">
        <f>IF('Qualitative Daten'!AS20=1,1,0)</f>
        <v>0</v>
      </c>
      <c r="AT13">
        <f>IF(OR('Qualitative Daten'!AT20=0.6,'Qualitative Daten'!AT20="3'5"),1,0)</f>
        <v>0</v>
      </c>
      <c r="AU13">
        <f>IF(OR('Qualitative Daten'!AU20=2.25,'Qualitative Daten'!AU20="2,1'4",'Qualitative Daten'!AU20="9'4"),1,0)</f>
        <v>0</v>
      </c>
      <c r="AV13">
        <f>IF('Qualitative Daten'!AV20=3,1,0)</f>
        <v>0</v>
      </c>
      <c r="AW13">
        <f>IF('Qualitative Daten'!AW20=6,1,0)</f>
        <v>0</v>
      </c>
      <c r="AX13">
        <f>IF('Qualitative Daten'!AX20=0,1,0)</f>
        <v>1</v>
      </c>
      <c r="AY13">
        <f>IF('Qualitative Daten'!AY20=3,1,0)</f>
        <v>0</v>
      </c>
      <c r="AZ13">
        <f>IF(OR('Qualitative Daten'!AZ20="7'5",'Qualitative Daten'!AZ20="1,2'5"),1,0)</f>
        <v>0</v>
      </c>
      <c r="BA13">
        <f>IF('Qualitative Daten'!BA20="1'8",1,0)</f>
        <v>0</v>
      </c>
      <c r="BB13">
        <f>IF('Qualitative Daten'!BB20="12'25",1,0)</f>
        <v>0</v>
      </c>
      <c r="BC13">
        <f>IF(OR('Qualitative Daten'!BC20="6'15",'Qualitative Daten'!BC20="2'5",'Qualitative Daten'!BC20="90'225",'Qualitative Daten'!BC20=0.4),1,0)</f>
        <v>0</v>
      </c>
      <c r="BD13">
        <f>IF(OR('Qualitative Daten'!BD20="9'2",'Qualitative Daten'!BD20=4.5,'Qualitative Daten'!BD20="4,1'2"),1,0)</f>
        <v>0</v>
      </c>
      <c r="BE13">
        <f>IF('Qualitative Daten'!BE20="15'16",1,0)</f>
        <v>0</v>
      </c>
      <c r="BF13">
        <f>IF('Qualitative Daten'!BF20=2.56,1,0)</f>
        <v>0</v>
      </c>
      <c r="BG13">
        <f>IF('Qualitative Daten'!BG20=1.49,1,0)</f>
        <v>0</v>
      </c>
      <c r="BH13">
        <f>IF('Qualitative Daten'!BH20=3.5,1,0)</f>
        <v>0</v>
      </c>
      <c r="BI13">
        <f>IF('Qualitative Daten'!BI20=4.82,1,0)</f>
        <v>0</v>
      </c>
      <c r="BJ13">
        <f>IF('Qualitative Daten'!BJ20=22.38,1,0)</f>
        <v>0</v>
      </c>
      <c r="BK13">
        <f>IF(AND('Qualitative Daten'!BK20&gt;2.6,'Qualitative Daten'!BK20&lt;&gt;999),1,0)</f>
        <v>0</v>
      </c>
      <c r="BL13">
        <f>IF('Qualitative Daten'!BL20&lt;0.06,1,0)</f>
        <v>1</v>
      </c>
      <c r="BM13">
        <f>IF(AND('Qualitative Daten'!BM20&gt;-2.5,'Qualitative Daten'!BM20&lt;&gt;999),1,0)</f>
        <v>1</v>
      </c>
      <c r="BN13">
        <f>IF('Qualitative Daten'!BN20&lt;-0.3,1,0)</f>
        <v>0</v>
      </c>
      <c r="BO13">
        <f>IF('Qualitative Daten'!BO20=-2,1,0)</f>
        <v>0</v>
      </c>
      <c r="BP13">
        <f>IF('Qualitative Daten'!BP20=-4,1,0)</f>
        <v>0</v>
      </c>
      <c r="BQ13">
        <f>IF('Qualitative Daten'!BQ20=-8,1,0)</f>
        <v>0</v>
      </c>
      <c r="BR13">
        <f>IF('Qualitative Daten'!BR20=-6,1,0)</f>
        <v>0</v>
      </c>
      <c r="BS13">
        <f>IF('Qualitative Daten'!BS20=15,1,0)</f>
        <v>0</v>
      </c>
      <c r="BT13">
        <f>IF('Qualitative Daten'!BT20=5,1,0)</f>
        <v>0</v>
      </c>
      <c r="BU13">
        <f>IF('Qualitative Daten'!BU20=2,1,0)</f>
        <v>0</v>
      </c>
      <c r="BV13">
        <f>IF('Qualitative Daten'!BV20=-12,1,0)</f>
        <v>0</v>
      </c>
      <c r="BW13">
        <f>IF('Qualitative Daten'!BW20=17,1,0)</f>
        <v>0</v>
      </c>
      <c r="BX13">
        <f>IF('Qualitative Daten'!BX20=-4,1,0)</f>
        <v>0</v>
      </c>
      <c r="BY13">
        <f>IF('Qualitative Daten'!BY20=2,1,0)</f>
        <v>0</v>
      </c>
      <c r="BZ13">
        <f>IF('Qualitative Daten'!BZ20=6,1,0)</f>
        <v>0</v>
      </c>
      <c r="CA13">
        <f>IF('Qualitative Daten'!CA20=12,1,0)</f>
        <v>0</v>
      </c>
      <c r="CB13">
        <f>IF('Qualitative Daten'!CB20=80,1,0)</f>
        <v>0</v>
      </c>
      <c r="CC13">
        <f>IF('Qualitative Daten'!CC20=750,1,0)</f>
        <v>0</v>
      </c>
      <c r="CD13">
        <f>IF('Qualitative Daten'!CD20=27,1,0)</f>
        <v>0</v>
      </c>
      <c r="CE13">
        <f>IF('Qualitative Daten'!CE20=200,1,0)</f>
        <v>0</v>
      </c>
      <c r="CF13">
        <f>IF('Qualitative Daten'!CF20=3,1,0)</f>
        <v>0</v>
      </c>
      <c r="CG13">
        <f>IF('Qualitative Daten'!CG20=1,1,0)</f>
        <v>0</v>
      </c>
      <c r="CH13">
        <f>IF('Qualitative Daten'!CH20=75,1,0)</f>
        <v>0</v>
      </c>
      <c r="CI13">
        <f>IF('Qualitative Daten'!CI20=50,1,0)</f>
        <v>0</v>
      </c>
      <c r="CJ13">
        <f>IF('Qualitative Daten'!CJ20=20,1,0)</f>
        <v>0</v>
      </c>
      <c r="CK13">
        <f>IF('Qualitative Daten'!CK20=45,1,0)</f>
        <v>0</v>
      </c>
      <c r="CL13">
        <f>IF('Qualitative Daten'!CL20=20,1,0)</f>
        <v>0</v>
      </c>
      <c r="CM13">
        <f>IF(OR('Qualitative Daten'!CM20="a+a+4+4",'Qualitative Daten'!CM20="2a+8",'Qualitative Daten'!CM20="2a+2*4",'Qualitative Daten'!CM20="a+4+a+4",'Qualitative Daten'!CM20="2*a+2*4",'Qualitative Daten'!CM20="a*2+4*2",'Qualitative Daten'!CM20="2(a+4)"),1,0)</f>
        <v>0</v>
      </c>
      <c r="CN13">
        <f>IF('Qualitative Daten'!CN20=0,1,0)</f>
        <v>1</v>
      </c>
      <c r="CO13">
        <f>IF('Qualitative Daten'!CO20=3,1,0)</f>
        <v>0</v>
      </c>
      <c r="CP13">
        <f>IF('Qualitative Daten'!CP20=698,1,0)</f>
        <v>0</v>
      </c>
      <c r="CQ13">
        <f>IF('Qualitative Daten'!CQ20=73,1,0)</f>
        <v>0</v>
      </c>
      <c r="CR13">
        <f>IF('Qualitative Daten'!CR20=37,1,0)</f>
        <v>0</v>
      </c>
      <c r="CS13">
        <f>IF('Qualitative Daten'!CS20=2,1,0)</f>
        <v>0</v>
      </c>
      <c r="CT13">
        <f>IF('Qualitative Daten'!CT20=3,1,0)</f>
        <v>0</v>
      </c>
      <c r="CU13">
        <f>IF('Qualitative Daten'!CU20=2,1,0)</f>
        <v>0</v>
      </c>
      <c r="CV13">
        <f>IF(OR('Qualitative Daten'!CV20="x+3",'Qualitative Daten'!CV20="3+x"),1,0)</f>
        <v>0</v>
      </c>
      <c r="CW13">
        <f>IF(OR('Qualitative Daten'!CW20="x-3",'Qualitative Daten'!CW20="-3+x"),1,0)</f>
        <v>0</v>
      </c>
      <c r="CX13">
        <f>IF(OR('Qualitative Daten'!CX20="2a",'Qualitative Daten'!CX20="a+a",'Qualitative Daten'!CX20="a*2",'Qualitative Daten'!CX20="2*a"),1,0)</f>
        <v>0</v>
      </c>
      <c r="CZ13">
        <f t="shared" si="0"/>
        <v>5</v>
      </c>
      <c r="DA13">
        <f t="shared" si="1"/>
        <v>95</v>
      </c>
      <c r="DB13">
        <f>COUNTIF('Qualitative Daten'!C20:CX20,999)</f>
        <v>0</v>
      </c>
      <c r="DC13">
        <f t="shared" si="2"/>
        <v>95</v>
      </c>
      <c r="DD13" s="2">
        <f t="shared" si="3"/>
        <v>0.05</v>
      </c>
      <c r="DE13" s="2">
        <f t="shared" si="4"/>
        <v>2.4390243902439025E-2</v>
      </c>
      <c r="DF13" s="2">
        <f t="shared" si="5"/>
        <v>7.1428571428571425E-2</v>
      </c>
      <c r="DG13" s="2">
        <f t="shared" si="6"/>
        <v>0.22222222222222221</v>
      </c>
      <c r="DH13" s="2">
        <f t="shared" si="7"/>
        <v>0</v>
      </c>
      <c r="DI13" s="2">
        <f t="shared" si="8"/>
        <v>0</v>
      </c>
      <c r="DJ13" s="2">
        <f t="shared" si="9"/>
        <v>8.3333333333333329E-2</v>
      </c>
    </row>
    <row r="14" spans="1:114" x14ac:dyDescent="0.35">
      <c r="A14">
        <f>'Qualitative Daten'!A21</f>
        <v>0</v>
      </c>
      <c r="B14">
        <f>'Qualitative Daten'!B21</f>
        <v>0</v>
      </c>
      <c r="C14">
        <f>IF('Qualitative Daten'!C21=7000,1,0)</f>
        <v>0</v>
      </c>
      <c r="D14">
        <f>IF('Qualitative Daten'!D21=5300,1,0)</f>
        <v>0</v>
      </c>
      <c r="E14">
        <f>IF('Qualitative Daten'!E21=4080,1,0)</f>
        <v>0</v>
      </c>
      <c r="F14">
        <f>IF('Qualitative Daten'!F21=12500,1,0)</f>
        <v>0</v>
      </c>
      <c r="G14">
        <f>IF('Qualitative Daten'!G21=9900,1,0)</f>
        <v>0</v>
      </c>
      <c r="H14">
        <f>IF('Qualitative Daten'!H21=4600,1,0)</f>
        <v>0</v>
      </c>
      <c r="I14">
        <f>IF('Qualitative Daten'!I21=4000,1,0)</f>
        <v>0</v>
      </c>
      <c r="J14">
        <f>IF('Qualitative Daten'!J21=6999,1,0)</f>
        <v>0</v>
      </c>
      <c r="K14">
        <f>IF('Qualitative Daten'!K21=2490,1,0)</f>
        <v>0</v>
      </c>
      <c r="L14">
        <f>IF('Qualitative Daten'!L21=3900,1,0)</f>
        <v>0</v>
      </c>
      <c r="M14">
        <f>IF('Qualitative Daten'!M21="&gt;",1,0)</f>
        <v>0</v>
      </c>
      <c r="N14">
        <f>IF('Qualitative Daten'!N21="&gt;",1,0)</f>
        <v>0</v>
      </c>
      <c r="O14">
        <f>IF('Qualitative Daten'!O21="&lt;",1,0)</f>
        <v>0</v>
      </c>
      <c r="P14">
        <f>IF('Qualitative Daten'!P21=500,1,0)</f>
        <v>0</v>
      </c>
      <c r="Q14">
        <f>IF('Qualitative Daten'!Q21=836,1,0)</f>
        <v>0</v>
      </c>
      <c r="R14">
        <f>IF('Qualitative Daten'!R21=4500,1,0)</f>
        <v>0</v>
      </c>
      <c r="S14">
        <f>IF('Qualitative Daten'!S21=64000,1,0)</f>
        <v>0</v>
      </c>
      <c r="T14">
        <f>IF('Qualitative Daten'!T21=699,1,0)</f>
        <v>0</v>
      </c>
      <c r="U14">
        <f>IF('Qualitative Daten'!U21=254,1,0)</f>
        <v>0</v>
      </c>
      <c r="V14">
        <f>IF('Qualitative Daten'!V21=2500,1,0)</f>
        <v>0</v>
      </c>
      <c r="W14">
        <f>IF('Qualitative Daten'!W21=49000,1,0)</f>
        <v>0</v>
      </c>
      <c r="X14">
        <f>IF('Qualitative Daten'!X21=45,1,0)</f>
        <v>0</v>
      </c>
      <c r="Y14">
        <f>IF('Qualitative Daten'!Y21=699,1,0)</f>
        <v>0</v>
      </c>
      <c r="Z14">
        <f>IF('Qualitative Daten'!Z21=51,1,0)</f>
        <v>0</v>
      </c>
      <c r="AA14">
        <f>IF('Qualitative Daten'!AA21=78,1,0)</f>
        <v>0</v>
      </c>
      <c r="AB14">
        <f>IF('Qualitative Daten'!AB21=6,1,0)</f>
        <v>0</v>
      </c>
      <c r="AC14">
        <f>IF('Qualitative Daten'!AC21=80,1,0)</f>
        <v>0</v>
      </c>
      <c r="AD14">
        <f>IF('Qualitative Daten'!AD21=32,1,0)</f>
        <v>0</v>
      </c>
      <c r="AE14">
        <f>IF('Qualitative Daten'!AE21=0,1,0)</f>
        <v>1</v>
      </c>
      <c r="AF14">
        <f>IF('Qualitative Daten'!AF21=35000,1,0)</f>
        <v>0</v>
      </c>
      <c r="AG14">
        <f>IF('Qualitative Daten'!AG21=1000,1,0)</f>
        <v>0</v>
      </c>
      <c r="AH14">
        <f>IF('Qualitative Daten'!AH21=8,1,0)</f>
        <v>0</v>
      </c>
      <c r="AI14">
        <f>IF('Qualitative Daten'!AI21=1,1,0)</f>
        <v>0</v>
      </c>
      <c r="AJ14">
        <f>IF('Qualitative Daten'!AJ21=7,1,0)</f>
        <v>0</v>
      </c>
      <c r="AK14">
        <f>IF('Qualitative Daten'!AK21=8,1,0)</f>
        <v>0</v>
      </c>
      <c r="AL14">
        <f>IF('Qualitative Daten'!AL21=600,1,0)</f>
        <v>0</v>
      </c>
      <c r="AM14">
        <f>IF('Qualitative Daten'!AM21=800,1,0)</f>
        <v>0</v>
      </c>
      <c r="AN14">
        <f>IF('Qualitative Daten'!AN21=42,1,0)</f>
        <v>0</v>
      </c>
      <c r="AO14">
        <f>IF('Qualitative Daten'!AO21=43,1,0)</f>
        <v>0</v>
      </c>
      <c r="AP14">
        <f>IF('Qualitative Daten'!AP21=9,1,0)</f>
        <v>0</v>
      </c>
      <c r="AQ14">
        <f>IF('Qualitative Daten'!AQ21=81,1,0)</f>
        <v>0</v>
      </c>
      <c r="AR14">
        <f>IF('Qualitative Daten'!AR21=1,1,0)</f>
        <v>0</v>
      </c>
      <c r="AS14">
        <f>IF('Qualitative Daten'!AS21=1,1,0)</f>
        <v>0</v>
      </c>
      <c r="AT14">
        <f>IF(OR('Qualitative Daten'!AT21=0.6,'Qualitative Daten'!AT21="3'5"),1,0)</f>
        <v>0</v>
      </c>
      <c r="AU14">
        <f>IF(OR('Qualitative Daten'!AU21=2.25,'Qualitative Daten'!AU21="2,1'4",'Qualitative Daten'!AU21="9'4"),1,0)</f>
        <v>0</v>
      </c>
      <c r="AV14">
        <f>IF('Qualitative Daten'!AV21=3,1,0)</f>
        <v>0</v>
      </c>
      <c r="AW14">
        <f>IF('Qualitative Daten'!AW21=6,1,0)</f>
        <v>0</v>
      </c>
      <c r="AX14">
        <f>IF('Qualitative Daten'!AX21=0,1,0)</f>
        <v>1</v>
      </c>
      <c r="AY14">
        <f>IF('Qualitative Daten'!AY21=3,1,0)</f>
        <v>0</v>
      </c>
      <c r="AZ14">
        <f>IF(OR('Qualitative Daten'!AZ21="7'5",'Qualitative Daten'!AZ21="1,2'5"),1,0)</f>
        <v>0</v>
      </c>
      <c r="BA14">
        <f>IF('Qualitative Daten'!BA21="1'8",1,0)</f>
        <v>0</v>
      </c>
      <c r="BB14">
        <f>IF('Qualitative Daten'!BB21="12'25",1,0)</f>
        <v>0</v>
      </c>
      <c r="BC14">
        <f>IF(OR('Qualitative Daten'!BC21="6'15",'Qualitative Daten'!BC21="2'5",'Qualitative Daten'!BC21="90'225",'Qualitative Daten'!BC21=0.4),1,0)</f>
        <v>0</v>
      </c>
      <c r="BD14">
        <f>IF(OR('Qualitative Daten'!BD21="9'2",'Qualitative Daten'!BD21=4.5,'Qualitative Daten'!BD21="4,1'2"),1,0)</f>
        <v>0</v>
      </c>
      <c r="BE14">
        <f>IF('Qualitative Daten'!BE21="15'16",1,0)</f>
        <v>0</v>
      </c>
      <c r="BF14">
        <f>IF('Qualitative Daten'!BF21=2.56,1,0)</f>
        <v>0</v>
      </c>
      <c r="BG14">
        <f>IF('Qualitative Daten'!BG21=1.49,1,0)</f>
        <v>0</v>
      </c>
      <c r="BH14">
        <f>IF('Qualitative Daten'!BH21=3.5,1,0)</f>
        <v>0</v>
      </c>
      <c r="BI14">
        <f>IF('Qualitative Daten'!BI21=4.82,1,0)</f>
        <v>0</v>
      </c>
      <c r="BJ14">
        <f>IF('Qualitative Daten'!BJ21=22.38,1,0)</f>
        <v>0</v>
      </c>
      <c r="BK14">
        <f>IF(AND('Qualitative Daten'!BK21&gt;2.6,'Qualitative Daten'!BK21&lt;&gt;999),1,0)</f>
        <v>0</v>
      </c>
      <c r="BL14">
        <f>IF('Qualitative Daten'!BL21&lt;0.06,1,0)</f>
        <v>1</v>
      </c>
      <c r="BM14">
        <f>IF(AND('Qualitative Daten'!BM21&gt;-2.5,'Qualitative Daten'!BM21&lt;&gt;999),1,0)</f>
        <v>1</v>
      </c>
      <c r="BN14">
        <f>IF('Qualitative Daten'!BN21&lt;-0.3,1,0)</f>
        <v>0</v>
      </c>
      <c r="BO14">
        <f>IF('Qualitative Daten'!BO21=-2,1,0)</f>
        <v>0</v>
      </c>
      <c r="BP14">
        <f>IF('Qualitative Daten'!BP21=-4,1,0)</f>
        <v>0</v>
      </c>
      <c r="BQ14">
        <f>IF('Qualitative Daten'!BQ21=-8,1,0)</f>
        <v>0</v>
      </c>
      <c r="BR14">
        <f>IF('Qualitative Daten'!BR21=-6,1,0)</f>
        <v>0</v>
      </c>
      <c r="BS14">
        <f>IF('Qualitative Daten'!BS21=15,1,0)</f>
        <v>0</v>
      </c>
      <c r="BT14">
        <f>IF('Qualitative Daten'!BT21=5,1,0)</f>
        <v>0</v>
      </c>
      <c r="BU14">
        <f>IF('Qualitative Daten'!BU21=2,1,0)</f>
        <v>0</v>
      </c>
      <c r="BV14">
        <f>IF('Qualitative Daten'!BV21=-12,1,0)</f>
        <v>0</v>
      </c>
      <c r="BW14">
        <f>IF('Qualitative Daten'!BW21=17,1,0)</f>
        <v>0</v>
      </c>
      <c r="BX14">
        <f>IF('Qualitative Daten'!BX21=-4,1,0)</f>
        <v>0</v>
      </c>
      <c r="BY14">
        <f>IF('Qualitative Daten'!BY21=2,1,0)</f>
        <v>0</v>
      </c>
      <c r="BZ14">
        <f>IF('Qualitative Daten'!BZ21=6,1,0)</f>
        <v>0</v>
      </c>
      <c r="CA14">
        <f>IF('Qualitative Daten'!CA21=12,1,0)</f>
        <v>0</v>
      </c>
      <c r="CB14">
        <f>IF('Qualitative Daten'!CB21=80,1,0)</f>
        <v>0</v>
      </c>
      <c r="CC14">
        <f>IF('Qualitative Daten'!CC21=750,1,0)</f>
        <v>0</v>
      </c>
      <c r="CD14">
        <f>IF('Qualitative Daten'!CD21=27,1,0)</f>
        <v>0</v>
      </c>
      <c r="CE14">
        <f>IF('Qualitative Daten'!CE21=200,1,0)</f>
        <v>0</v>
      </c>
      <c r="CF14">
        <f>IF('Qualitative Daten'!CF21=3,1,0)</f>
        <v>0</v>
      </c>
      <c r="CG14">
        <f>IF('Qualitative Daten'!CG21=1,1,0)</f>
        <v>0</v>
      </c>
      <c r="CH14">
        <f>IF('Qualitative Daten'!CH21=75,1,0)</f>
        <v>0</v>
      </c>
      <c r="CI14">
        <f>IF('Qualitative Daten'!CI21=50,1,0)</f>
        <v>0</v>
      </c>
      <c r="CJ14">
        <f>IF('Qualitative Daten'!CJ21=20,1,0)</f>
        <v>0</v>
      </c>
      <c r="CK14">
        <f>IF('Qualitative Daten'!CK21=45,1,0)</f>
        <v>0</v>
      </c>
      <c r="CL14">
        <f>IF('Qualitative Daten'!CL21=20,1,0)</f>
        <v>0</v>
      </c>
      <c r="CM14">
        <f>IF(OR('Qualitative Daten'!CM21="a+a+4+4",'Qualitative Daten'!CM21="2a+8",'Qualitative Daten'!CM21="2a+2*4",'Qualitative Daten'!CM21="a+4+a+4",'Qualitative Daten'!CM21="2*a+2*4",'Qualitative Daten'!CM21="a*2+4*2",'Qualitative Daten'!CM21="2(a+4)"),1,0)</f>
        <v>0</v>
      </c>
      <c r="CN14">
        <f>IF('Qualitative Daten'!CN21=0,1,0)</f>
        <v>1</v>
      </c>
      <c r="CO14">
        <f>IF('Qualitative Daten'!CO21=3,1,0)</f>
        <v>0</v>
      </c>
      <c r="CP14">
        <f>IF('Qualitative Daten'!CP21=698,1,0)</f>
        <v>0</v>
      </c>
      <c r="CQ14">
        <f>IF('Qualitative Daten'!CQ21=73,1,0)</f>
        <v>0</v>
      </c>
      <c r="CR14">
        <f>IF('Qualitative Daten'!CR21=37,1,0)</f>
        <v>0</v>
      </c>
      <c r="CS14">
        <f>IF('Qualitative Daten'!CS21=2,1,0)</f>
        <v>0</v>
      </c>
      <c r="CT14">
        <f>IF('Qualitative Daten'!CT21=3,1,0)</f>
        <v>0</v>
      </c>
      <c r="CU14">
        <f>IF('Qualitative Daten'!CU21=2,1,0)</f>
        <v>0</v>
      </c>
      <c r="CV14">
        <f>IF(OR('Qualitative Daten'!CV21="x+3",'Qualitative Daten'!CV21="3+x"),1,0)</f>
        <v>0</v>
      </c>
      <c r="CW14">
        <f>IF(OR('Qualitative Daten'!CW21="x-3",'Qualitative Daten'!CW21="-3+x"),1,0)</f>
        <v>0</v>
      </c>
      <c r="CX14">
        <f>IF(OR('Qualitative Daten'!CX21="2a",'Qualitative Daten'!CX21="a+a",'Qualitative Daten'!CX21="a*2",'Qualitative Daten'!CX21="2*a"),1,0)</f>
        <v>0</v>
      </c>
      <c r="CZ14">
        <f t="shared" si="0"/>
        <v>5</v>
      </c>
      <c r="DA14">
        <f t="shared" si="1"/>
        <v>95</v>
      </c>
      <c r="DB14">
        <f>COUNTIF('Qualitative Daten'!C21:CX21,999)</f>
        <v>0</v>
      </c>
      <c r="DC14">
        <f t="shared" si="2"/>
        <v>95</v>
      </c>
      <c r="DD14" s="2">
        <f t="shared" si="3"/>
        <v>0.05</v>
      </c>
      <c r="DE14" s="2">
        <f t="shared" si="4"/>
        <v>2.4390243902439025E-2</v>
      </c>
      <c r="DF14" s="2">
        <f t="shared" si="5"/>
        <v>7.1428571428571425E-2</v>
      </c>
      <c r="DG14" s="2">
        <f t="shared" si="6"/>
        <v>0.22222222222222221</v>
      </c>
      <c r="DH14" s="2">
        <f t="shared" si="7"/>
        <v>0</v>
      </c>
      <c r="DI14" s="2">
        <f t="shared" si="8"/>
        <v>0</v>
      </c>
      <c r="DJ14" s="2">
        <f t="shared" si="9"/>
        <v>8.3333333333333329E-2</v>
      </c>
    </row>
    <row r="15" spans="1:114" x14ac:dyDescent="0.35">
      <c r="A15">
        <f>'Qualitative Daten'!A22</f>
        <v>0</v>
      </c>
      <c r="B15">
        <f>'Qualitative Daten'!B22</f>
        <v>0</v>
      </c>
      <c r="C15">
        <f>IF('Qualitative Daten'!C22=7000,1,0)</f>
        <v>0</v>
      </c>
      <c r="D15">
        <f>IF('Qualitative Daten'!D22=5300,1,0)</f>
        <v>0</v>
      </c>
      <c r="E15">
        <f>IF('Qualitative Daten'!E22=4080,1,0)</f>
        <v>0</v>
      </c>
      <c r="F15">
        <f>IF('Qualitative Daten'!F22=12500,1,0)</f>
        <v>0</v>
      </c>
      <c r="G15">
        <f>IF('Qualitative Daten'!G22=9900,1,0)</f>
        <v>0</v>
      </c>
      <c r="H15">
        <f>IF('Qualitative Daten'!H22=4600,1,0)</f>
        <v>0</v>
      </c>
      <c r="I15">
        <f>IF('Qualitative Daten'!I22=4000,1,0)</f>
        <v>0</v>
      </c>
      <c r="J15">
        <f>IF('Qualitative Daten'!J22=6999,1,0)</f>
        <v>0</v>
      </c>
      <c r="K15">
        <f>IF('Qualitative Daten'!K22=2490,1,0)</f>
        <v>0</v>
      </c>
      <c r="L15">
        <f>IF('Qualitative Daten'!L22=3900,1,0)</f>
        <v>0</v>
      </c>
      <c r="M15">
        <f>IF('Qualitative Daten'!M22="&gt;",1,0)</f>
        <v>0</v>
      </c>
      <c r="N15">
        <f>IF('Qualitative Daten'!N22="&gt;",1,0)</f>
        <v>0</v>
      </c>
      <c r="O15">
        <f>IF('Qualitative Daten'!O22="&lt;",1,0)</f>
        <v>0</v>
      </c>
      <c r="P15">
        <f>IF('Qualitative Daten'!P22=500,1,0)</f>
        <v>0</v>
      </c>
      <c r="Q15">
        <f>IF('Qualitative Daten'!Q22=836,1,0)</f>
        <v>0</v>
      </c>
      <c r="R15">
        <f>IF('Qualitative Daten'!R22=4500,1,0)</f>
        <v>0</v>
      </c>
      <c r="S15">
        <f>IF('Qualitative Daten'!S22=64000,1,0)</f>
        <v>0</v>
      </c>
      <c r="T15">
        <f>IF('Qualitative Daten'!T22=699,1,0)</f>
        <v>0</v>
      </c>
      <c r="U15">
        <f>IF('Qualitative Daten'!U22=254,1,0)</f>
        <v>0</v>
      </c>
      <c r="V15">
        <f>IF('Qualitative Daten'!V22=2500,1,0)</f>
        <v>0</v>
      </c>
      <c r="W15">
        <f>IF('Qualitative Daten'!W22=49000,1,0)</f>
        <v>0</v>
      </c>
      <c r="X15">
        <f>IF('Qualitative Daten'!X22=45,1,0)</f>
        <v>0</v>
      </c>
      <c r="Y15">
        <f>IF('Qualitative Daten'!Y22=699,1,0)</f>
        <v>0</v>
      </c>
      <c r="Z15">
        <f>IF('Qualitative Daten'!Z22=51,1,0)</f>
        <v>0</v>
      </c>
      <c r="AA15">
        <f>IF('Qualitative Daten'!AA22=78,1,0)</f>
        <v>0</v>
      </c>
      <c r="AB15">
        <f>IF('Qualitative Daten'!AB22=6,1,0)</f>
        <v>0</v>
      </c>
      <c r="AC15">
        <f>IF('Qualitative Daten'!AC22=80,1,0)</f>
        <v>0</v>
      </c>
      <c r="AD15">
        <f>IF('Qualitative Daten'!AD22=32,1,0)</f>
        <v>0</v>
      </c>
      <c r="AE15">
        <f>IF('Qualitative Daten'!AE22=0,1,0)</f>
        <v>1</v>
      </c>
      <c r="AF15">
        <f>IF('Qualitative Daten'!AF22=35000,1,0)</f>
        <v>0</v>
      </c>
      <c r="AG15">
        <f>IF('Qualitative Daten'!AG22=1000,1,0)</f>
        <v>0</v>
      </c>
      <c r="AH15">
        <f>IF('Qualitative Daten'!AH22=8,1,0)</f>
        <v>0</v>
      </c>
      <c r="AI15">
        <f>IF('Qualitative Daten'!AI22=1,1,0)</f>
        <v>0</v>
      </c>
      <c r="AJ15">
        <f>IF('Qualitative Daten'!AJ22=7,1,0)</f>
        <v>0</v>
      </c>
      <c r="AK15">
        <f>IF('Qualitative Daten'!AK22=8,1,0)</f>
        <v>0</v>
      </c>
      <c r="AL15">
        <f>IF('Qualitative Daten'!AL22=600,1,0)</f>
        <v>0</v>
      </c>
      <c r="AM15">
        <f>IF('Qualitative Daten'!AM22=800,1,0)</f>
        <v>0</v>
      </c>
      <c r="AN15">
        <f>IF('Qualitative Daten'!AN22=42,1,0)</f>
        <v>0</v>
      </c>
      <c r="AO15">
        <f>IF('Qualitative Daten'!AO22=43,1,0)</f>
        <v>0</v>
      </c>
      <c r="AP15">
        <f>IF('Qualitative Daten'!AP22=9,1,0)</f>
        <v>0</v>
      </c>
      <c r="AQ15">
        <f>IF('Qualitative Daten'!AQ22=81,1,0)</f>
        <v>0</v>
      </c>
      <c r="AR15">
        <f>IF('Qualitative Daten'!AR22=1,1,0)</f>
        <v>0</v>
      </c>
      <c r="AS15">
        <f>IF('Qualitative Daten'!AS22=1,1,0)</f>
        <v>0</v>
      </c>
      <c r="AT15">
        <f>IF(OR('Qualitative Daten'!AT22=0.6,'Qualitative Daten'!AT22="3'5"),1,0)</f>
        <v>0</v>
      </c>
      <c r="AU15">
        <f>IF(OR('Qualitative Daten'!AU22=2.25,'Qualitative Daten'!AU22="2,1'4",'Qualitative Daten'!AU22="9'4"),1,0)</f>
        <v>0</v>
      </c>
      <c r="AV15">
        <f>IF('Qualitative Daten'!AV22=3,1,0)</f>
        <v>0</v>
      </c>
      <c r="AW15">
        <f>IF('Qualitative Daten'!AW22=6,1,0)</f>
        <v>0</v>
      </c>
      <c r="AX15">
        <f>IF('Qualitative Daten'!AX22=0,1,0)</f>
        <v>1</v>
      </c>
      <c r="AY15">
        <f>IF('Qualitative Daten'!AY22=3,1,0)</f>
        <v>0</v>
      </c>
      <c r="AZ15">
        <f>IF(OR('Qualitative Daten'!AZ22="7'5",'Qualitative Daten'!AZ22="1,2'5"),1,0)</f>
        <v>0</v>
      </c>
      <c r="BA15">
        <f>IF('Qualitative Daten'!BA22="1'8",1,0)</f>
        <v>0</v>
      </c>
      <c r="BB15">
        <f>IF('Qualitative Daten'!BB22="12'25",1,0)</f>
        <v>0</v>
      </c>
      <c r="BC15">
        <f>IF(OR('Qualitative Daten'!BC22="6'15",'Qualitative Daten'!BC22="2'5",'Qualitative Daten'!BC22="90'225",'Qualitative Daten'!BC22=0.4),1,0)</f>
        <v>0</v>
      </c>
      <c r="BD15">
        <f>IF(OR('Qualitative Daten'!BD22="9'2",'Qualitative Daten'!BD22=4.5,'Qualitative Daten'!BD22="4,1'2"),1,0)</f>
        <v>0</v>
      </c>
      <c r="BE15">
        <f>IF('Qualitative Daten'!BE22="15'16",1,0)</f>
        <v>0</v>
      </c>
      <c r="BF15">
        <f>IF('Qualitative Daten'!BF22=2.56,1,0)</f>
        <v>0</v>
      </c>
      <c r="BG15">
        <f>IF('Qualitative Daten'!BG22=1.49,1,0)</f>
        <v>0</v>
      </c>
      <c r="BH15">
        <f>IF('Qualitative Daten'!BH22=3.5,1,0)</f>
        <v>0</v>
      </c>
      <c r="BI15">
        <f>IF('Qualitative Daten'!BI22=4.82,1,0)</f>
        <v>0</v>
      </c>
      <c r="BJ15">
        <f>IF('Qualitative Daten'!BJ22=22.38,1,0)</f>
        <v>0</v>
      </c>
      <c r="BK15">
        <f>IF(AND('Qualitative Daten'!BK22&gt;2.6,'Qualitative Daten'!BK22&lt;&gt;999),1,0)</f>
        <v>0</v>
      </c>
      <c r="BL15">
        <f>IF('Qualitative Daten'!BL22&lt;0.06,1,0)</f>
        <v>1</v>
      </c>
      <c r="BM15">
        <f>IF(AND('Qualitative Daten'!BM22&gt;-2.5,'Qualitative Daten'!BM22&lt;&gt;999),1,0)</f>
        <v>1</v>
      </c>
      <c r="BN15">
        <f>IF('Qualitative Daten'!BN22&lt;-0.3,1,0)</f>
        <v>0</v>
      </c>
      <c r="BO15">
        <f>IF('Qualitative Daten'!BO22=-2,1,0)</f>
        <v>0</v>
      </c>
      <c r="BP15">
        <f>IF('Qualitative Daten'!BP22=-4,1,0)</f>
        <v>0</v>
      </c>
      <c r="BQ15">
        <f>IF('Qualitative Daten'!BQ22=-8,1,0)</f>
        <v>0</v>
      </c>
      <c r="BR15">
        <f>IF('Qualitative Daten'!BR22=-6,1,0)</f>
        <v>0</v>
      </c>
      <c r="BS15">
        <f>IF('Qualitative Daten'!BS22=15,1,0)</f>
        <v>0</v>
      </c>
      <c r="BT15">
        <f>IF('Qualitative Daten'!BT22=5,1,0)</f>
        <v>0</v>
      </c>
      <c r="BU15">
        <f>IF('Qualitative Daten'!BU22=2,1,0)</f>
        <v>0</v>
      </c>
      <c r="BV15">
        <f>IF('Qualitative Daten'!BV22=-12,1,0)</f>
        <v>0</v>
      </c>
      <c r="BW15">
        <f>IF('Qualitative Daten'!BW22=17,1,0)</f>
        <v>0</v>
      </c>
      <c r="BX15">
        <f>IF('Qualitative Daten'!BX22=-4,1,0)</f>
        <v>0</v>
      </c>
      <c r="BY15">
        <f>IF('Qualitative Daten'!BY22=2,1,0)</f>
        <v>0</v>
      </c>
      <c r="BZ15">
        <f>IF('Qualitative Daten'!BZ22=6,1,0)</f>
        <v>0</v>
      </c>
      <c r="CA15">
        <f>IF('Qualitative Daten'!CA22=12,1,0)</f>
        <v>0</v>
      </c>
      <c r="CB15">
        <f>IF('Qualitative Daten'!CB22=80,1,0)</f>
        <v>0</v>
      </c>
      <c r="CC15">
        <f>IF('Qualitative Daten'!CC22=750,1,0)</f>
        <v>0</v>
      </c>
      <c r="CD15">
        <f>IF('Qualitative Daten'!CD22=27,1,0)</f>
        <v>0</v>
      </c>
      <c r="CE15">
        <f>IF('Qualitative Daten'!CE22=200,1,0)</f>
        <v>0</v>
      </c>
      <c r="CF15">
        <f>IF('Qualitative Daten'!CF22=3,1,0)</f>
        <v>0</v>
      </c>
      <c r="CG15">
        <f>IF('Qualitative Daten'!CG22=1,1,0)</f>
        <v>0</v>
      </c>
      <c r="CH15">
        <f>IF('Qualitative Daten'!CH22=75,1,0)</f>
        <v>0</v>
      </c>
      <c r="CI15">
        <f>IF('Qualitative Daten'!CI22=50,1,0)</f>
        <v>0</v>
      </c>
      <c r="CJ15">
        <f>IF('Qualitative Daten'!CJ22=20,1,0)</f>
        <v>0</v>
      </c>
      <c r="CK15">
        <f>IF('Qualitative Daten'!CK22=45,1,0)</f>
        <v>0</v>
      </c>
      <c r="CL15">
        <f>IF('Qualitative Daten'!CL22=20,1,0)</f>
        <v>0</v>
      </c>
      <c r="CM15">
        <f>IF(OR('Qualitative Daten'!CM22="a+a+4+4",'Qualitative Daten'!CM22="2a+8",'Qualitative Daten'!CM22="2a+2*4",'Qualitative Daten'!CM22="a+4+a+4",'Qualitative Daten'!CM22="2*a+2*4",'Qualitative Daten'!CM22="a*2+4*2",'Qualitative Daten'!CM22="2(a+4)"),1,0)</f>
        <v>0</v>
      </c>
      <c r="CN15">
        <f>IF('Qualitative Daten'!CN22=0,1,0)</f>
        <v>1</v>
      </c>
      <c r="CO15">
        <f>IF('Qualitative Daten'!CO22=3,1,0)</f>
        <v>0</v>
      </c>
      <c r="CP15">
        <f>IF('Qualitative Daten'!CP22=698,1,0)</f>
        <v>0</v>
      </c>
      <c r="CQ15">
        <f>IF('Qualitative Daten'!CQ22=73,1,0)</f>
        <v>0</v>
      </c>
      <c r="CR15">
        <f>IF('Qualitative Daten'!CR22=37,1,0)</f>
        <v>0</v>
      </c>
      <c r="CS15">
        <f>IF('Qualitative Daten'!CS22=2,1,0)</f>
        <v>0</v>
      </c>
      <c r="CT15">
        <f>IF('Qualitative Daten'!CT22=3,1,0)</f>
        <v>0</v>
      </c>
      <c r="CU15">
        <f>IF('Qualitative Daten'!CU22=2,1,0)</f>
        <v>0</v>
      </c>
      <c r="CV15">
        <f>IF(OR('Qualitative Daten'!CV22="x+3",'Qualitative Daten'!CV22="3+x"),1,0)</f>
        <v>0</v>
      </c>
      <c r="CW15">
        <f>IF(OR('Qualitative Daten'!CW22="x-3",'Qualitative Daten'!CW22="-3+x"),1,0)</f>
        <v>0</v>
      </c>
      <c r="CX15">
        <f>IF(OR('Qualitative Daten'!CX22="2a",'Qualitative Daten'!CX22="a+a",'Qualitative Daten'!CX22="a*2",'Qualitative Daten'!CX22="2*a"),1,0)</f>
        <v>0</v>
      </c>
      <c r="CZ15">
        <f t="shared" si="0"/>
        <v>5</v>
      </c>
      <c r="DA15">
        <f t="shared" si="1"/>
        <v>95</v>
      </c>
      <c r="DB15">
        <f>COUNTIF('Qualitative Daten'!C22:CX22,999)</f>
        <v>0</v>
      </c>
      <c r="DC15">
        <f t="shared" si="2"/>
        <v>95</v>
      </c>
      <c r="DD15" s="2">
        <f t="shared" si="3"/>
        <v>0.05</v>
      </c>
      <c r="DE15" s="2">
        <f t="shared" si="4"/>
        <v>2.4390243902439025E-2</v>
      </c>
      <c r="DF15" s="2">
        <f t="shared" si="5"/>
        <v>7.1428571428571425E-2</v>
      </c>
      <c r="DG15" s="2">
        <f t="shared" si="6"/>
        <v>0.22222222222222221</v>
      </c>
      <c r="DH15" s="2">
        <f t="shared" si="7"/>
        <v>0</v>
      </c>
      <c r="DI15" s="2">
        <f t="shared" si="8"/>
        <v>0</v>
      </c>
      <c r="DJ15" s="2">
        <f t="shared" si="9"/>
        <v>8.3333333333333329E-2</v>
      </c>
    </row>
    <row r="16" spans="1:114" x14ac:dyDescent="0.35">
      <c r="A16">
        <f>'Qualitative Daten'!A23</f>
        <v>0</v>
      </c>
      <c r="B16">
        <f>'Qualitative Daten'!B23</f>
        <v>0</v>
      </c>
      <c r="C16">
        <f>IF('Qualitative Daten'!C23=7000,1,0)</f>
        <v>0</v>
      </c>
      <c r="D16">
        <f>IF('Qualitative Daten'!D23=5300,1,0)</f>
        <v>0</v>
      </c>
      <c r="E16">
        <f>IF('Qualitative Daten'!E23=4080,1,0)</f>
        <v>0</v>
      </c>
      <c r="F16">
        <f>IF('Qualitative Daten'!F23=12500,1,0)</f>
        <v>0</v>
      </c>
      <c r="G16">
        <f>IF('Qualitative Daten'!G23=9900,1,0)</f>
        <v>0</v>
      </c>
      <c r="H16">
        <f>IF('Qualitative Daten'!H23=4600,1,0)</f>
        <v>0</v>
      </c>
      <c r="I16">
        <f>IF('Qualitative Daten'!I23=4000,1,0)</f>
        <v>0</v>
      </c>
      <c r="J16">
        <f>IF('Qualitative Daten'!J23=6999,1,0)</f>
        <v>0</v>
      </c>
      <c r="K16">
        <f>IF('Qualitative Daten'!K23=2490,1,0)</f>
        <v>0</v>
      </c>
      <c r="L16">
        <f>IF('Qualitative Daten'!L23=3900,1,0)</f>
        <v>0</v>
      </c>
      <c r="M16">
        <f>IF('Qualitative Daten'!M23="&gt;",1,0)</f>
        <v>0</v>
      </c>
      <c r="N16">
        <f>IF('Qualitative Daten'!N23="&gt;",1,0)</f>
        <v>0</v>
      </c>
      <c r="O16">
        <f>IF('Qualitative Daten'!O23="&lt;",1,0)</f>
        <v>0</v>
      </c>
      <c r="P16">
        <f>IF('Qualitative Daten'!P23=500,1,0)</f>
        <v>0</v>
      </c>
      <c r="Q16">
        <f>IF('Qualitative Daten'!Q23=836,1,0)</f>
        <v>0</v>
      </c>
      <c r="R16">
        <f>IF('Qualitative Daten'!R23=4500,1,0)</f>
        <v>0</v>
      </c>
      <c r="S16">
        <f>IF('Qualitative Daten'!S23=64000,1,0)</f>
        <v>0</v>
      </c>
      <c r="T16">
        <f>IF('Qualitative Daten'!T23=699,1,0)</f>
        <v>0</v>
      </c>
      <c r="U16">
        <f>IF('Qualitative Daten'!U23=254,1,0)</f>
        <v>0</v>
      </c>
      <c r="V16">
        <f>IF('Qualitative Daten'!V23=2500,1,0)</f>
        <v>0</v>
      </c>
      <c r="W16">
        <f>IF('Qualitative Daten'!W23=49000,1,0)</f>
        <v>0</v>
      </c>
      <c r="X16">
        <f>IF('Qualitative Daten'!X23=45,1,0)</f>
        <v>0</v>
      </c>
      <c r="Y16">
        <f>IF('Qualitative Daten'!Y23=699,1,0)</f>
        <v>0</v>
      </c>
      <c r="Z16">
        <f>IF('Qualitative Daten'!Z23=51,1,0)</f>
        <v>0</v>
      </c>
      <c r="AA16">
        <f>IF('Qualitative Daten'!AA23=78,1,0)</f>
        <v>0</v>
      </c>
      <c r="AB16">
        <f>IF('Qualitative Daten'!AB23=6,1,0)</f>
        <v>0</v>
      </c>
      <c r="AC16">
        <f>IF('Qualitative Daten'!AC23=80,1,0)</f>
        <v>0</v>
      </c>
      <c r="AD16">
        <f>IF('Qualitative Daten'!AD23=32,1,0)</f>
        <v>0</v>
      </c>
      <c r="AE16">
        <f>IF('Qualitative Daten'!AE23=0,1,0)</f>
        <v>1</v>
      </c>
      <c r="AF16">
        <f>IF('Qualitative Daten'!AF23=35000,1,0)</f>
        <v>0</v>
      </c>
      <c r="AG16">
        <f>IF('Qualitative Daten'!AG23=1000,1,0)</f>
        <v>0</v>
      </c>
      <c r="AH16">
        <f>IF('Qualitative Daten'!AH23=8,1,0)</f>
        <v>0</v>
      </c>
      <c r="AI16">
        <f>IF('Qualitative Daten'!AI23=1,1,0)</f>
        <v>0</v>
      </c>
      <c r="AJ16">
        <f>IF('Qualitative Daten'!AJ23=7,1,0)</f>
        <v>0</v>
      </c>
      <c r="AK16">
        <f>IF('Qualitative Daten'!AK23=8,1,0)</f>
        <v>0</v>
      </c>
      <c r="AL16">
        <f>IF('Qualitative Daten'!AL23=600,1,0)</f>
        <v>0</v>
      </c>
      <c r="AM16">
        <f>IF('Qualitative Daten'!AM23=800,1,0)</f>
        <v>0</v>
      </c>
      <c r="AN16">
        <f>IF('Qualitative Daten'!AN23=42,1,0)</f>
        <v>0</v>
      </c>
      <c r="AO16">
        <f>IF('Qualitative Daten'!AO23=43,1,0)</f>
        <v>0</v>
      </c>
      <c r="AP16">
        <f>IF('Qualitative Daten'!AP23=9,1,0)</f>
        <v>0</v>
      </c>
      <c r="AQ16">
        <f>IF('Qualitative Daten'!AQ23=81,1,0)</f>
        <v>0</v>
      </c>
      <c r="AR16">
        <f>IF('Qualitative Daten'!AR23=1,1,0)</f>
        <v>0</v>
      </c>
      <c r="AS16">
        <f>IF('Qualitative Daten'!AS23=1,1,0)</f>
        <v>0</v>
      </c>
      <c r="AT16">
        <f>IF(OR('Qualitative Daten'!AT23=0.6,'Qualitative Daten'!AT23="3'5"),1,0)</f>
        <v>0</v>
      </c>
      <c r="AU16">
        <f>IF(OR('Qualitative Daten'!AU23=2.25,'Qualitative Daten'!AU23="2,1'4",'Qualitative Daten'!AU23="9'4"),1,0)</f>
        <v>0</v>
      </c>
      <c r="AV16">
        <f>IF('Qualitative Daten'!AV23=3,1,0)</f>
        <v>0</v>
      </c>
      <c r="AW16">
        <f>IF('Qualitative Daten'!AW23=6,1,0)</f>
        <v>0</v>
      </c>
      <c r="AX16">
        <f>IF('Qualitative Daten'!AX23=0,1,0)</f>
        <v>1</v>
      </c>
      <c r="AY16">
        <f>IF('Qualitative Daten'!AY23=3,1,0)</f>
        <v>0</v>
      </c>
      <c r="AZ16">
        <f>IF(OR('Qualitative Daten'!AZ23="7'5",'Qualitative Daten'!AZ23="1,2'5"),1,0)</f>
        <v>0</v>
      </c>
      <c r="BA16">
        <f>IF('Qualitative Daten'!BA23="1'8",1,0)</f>
        <v>0</v>
      </c>
      <c r="BB16">
        <f>IF('Qualitative Daten'!BB23="12'25",1,0)</f>
        <v>0</v>
      </c>
      <c r="BC16">
        <f>IF(OR('Qualitative Daten'!BC23="6'15",'Qualitative Daten'!BC23="2'5",'Qualitative Daten'!BC23="90'225",'Qualitative Daten'!BC23=0.4),1,0)</f>
        <v>0</v>
      </c>
      <c r="BD16">
        <f>IF(OR('Qualitative Daten'!BD23="9'2",'Qualitative Daten'!BD23=4.5,'Qualitative Daten'!BD23="4,1'2"),1,0)</f>
        <v>0</v>
      </c>
      <c r="BE16">
        <f>IF('Qualitative Daten'!BE23="15'16",1,0)</f>
        <v>0</v>
      </c>
      <c r="BF16">
        <f>IF('Qualitative Daten'!BF23=2.56,1,0)</f>
        <v>0</v>
      </c>
      <c r="BG16">
        <f>IF('Qualitative Daten'!BG23=1.49,1,0)</f>
        <v>0</v>
      </c>
      <c r="BH16">
        <f>IF('Qualitative Daten'!BH23=3.5,1,0)</f>
        <v>0</v>
      </c>
      <c r="BI16">
        <f>IF('Qualitative Daten'!BI23=4.82,1,0)</f>
        <v>0</v>
      </c>
      <c r="BJ16">
        <f>IF('Qualitative Daten'!BJ23=22.38,1,0)</f>
        <v>0</v>
      </c>
      <c r="BK16">
        <f>IF(AND('Qualitative Daten'!BK23&gt;2.6,'Qualitative Daten'!BK23&lt;&gt;999),1,0)</f>
        <v>0</v>
      </c>
      <c r="BL16">
        <f>IF('Qualitative Daten'!BL23&lt;0.06,1,0)</f>
        <v>1</v>
      </c>
      <c r="BM16">
        <f>IF(AND('Qualitative Daten'!BM23&gt;-2.5,'Qualitative Daten'!BM23&lt;&gt;999),1,0)</f>
        <v>1</v>
      </c>
      <c r="BN16">
        <f>IF('Qualitative Daten'!BN23&lt;-0.3,1,0)</f>
        <v>0</v>
      </c>
      <c r="BO16">
        <f>IF('Qualitative Daten'!BO23=-2,1,0)</f>
        <v>0</v>
      </c>
      <c r="BP16">
        <f>IF('Qualitative Daten'!BP23=-4,1,0)</f>
        <v>0</v>
      </c>
      <c r="BQ16">
        <f>IF('Qualitative Daten'!BQ23=-8,1,0)</f>
        <v>0</v>
      </c>
      <c r="BR16">
        <f>IF('Qualitative Daten'!BR23=-6,1,0)</f>
        <v>0</v>
      </c>
      <c r="BS16">
        <f>IF('Qualitative Daten'!BS23=15,1,0)</f>
        <v>0</v>
      </c>
      <c r="BT16">
        <f>IF('Qualitative Daten'!BT23=5,1,0)</f>
        <v>0</v>
      </c>
      <c r="BU16">
        <f>IF('Qualitative Daten'!BU23=2,1,0)</f>
        <v>0</v>
      </c>
      <c r="BV16">
        <f>IF('Qualitative Daten'!BV23=-12,1,0)</f>
        <v>0</v>
      </c>
      <c r="BW16">
        <f>IF('Qualitative Daten'!BW23=17,1,0)</f>
        <v>0</v>
      </c>
      <c r="BX16">
        <f>IF('Qualitative Daten'!BX23=-4,1,0)</f>
        <v>0</v>
      </c>
      <c r="BY16">
        <f>IF('Qualitative Daten'!BY23=2,1,0)</f>
        <v>0</v>
      </c>
      <c r="BZ16">
        <f>IF('Qualitative Daten'!BZ23=6,1,0)</f>
        <v>0</v>
      </c>
      <c r="CA16">
        <f>IF('Qualitative Daten'!CA23=12,1,0)</f>
        <v>0</v>
      </c>
      <c r="CB16">
        <f>IF('Qualitative Daten'!CB23=80,1,0)</f>
        <v>0</v>
      </c>
      <c r="CC16">
        <f>IF('Qualitative Daten'!CC23=750,1,0)</f>
        <v>0</v>
      </c>
      <c r="CD16">
        <f>IF('Qualitative Daten'!CD23=27,1,0)</f>
        <v>0</v>
      </c>
      <c r="CE16">
        <f>IF('Qualitative Daten'!CE23=200,1,0)</f>
        <v>0</v>
      </c>
      <c r="CF16">
        <f>IF('Qualitative Daten'!CF23=3,1,0)</f>
        <v>0</v>
      </c>
      <c r="CG16">
        <f>IF('Qualitative Daten'!CG23=1,1,0)</f>
        <v>0</v>
      </c>
      <c r="CH16">
        <f>IF('Qualitative Daten'!CH23=75,1,0)</f>
        <v>0</v>
      </c>
      <c r="CI16">
        <f>IF('Qualitative Daten'!CI23=50,1,0)</f>
        <v>0</v>
      </c>
      <c r="CJ16">
        <f>IF('Qualitative Daten'!CJ23=20,1,0)</f>
        <v>0</v>
      </c>
      <c r="CK16">
        <f>IF('Qualitative Daten'!CK23=45,1,0)</f>
        <v>0</v>
      </c>
      <c r="CL16">
        <f>IF('Qualitative Daten'!CL23=20,1,0)</f>
        <v>0</v>
      </c>
      <c r="CM16">
        <f>IF(OR('Qualitative Daten'!CM23="a+a+4+4",'Qualitative Daten'!CM23="2a+8",'Qualitative Daten'!CM23="2a+2*4",'Qualitative Daten'!CM23="a+4+a+4",'Qualitative Daten'!CM23="2*a+2*4",'Qualitative Daten'!CM23="a*2+4*2",'Qualitative Daten'!CM23="2(a+4)"),1,0)</f>
        <v>0</v>
      </c>
      <c r="CN16">
        <f>IF('Qualitative Daten'!CN23=0,1,0)</f>
        <v>1</v>
      </c>
      <c r="CO16">
        <f>IF('Qualitative Daten'!CO23=3,1,0)</f>
        <v>0</v>
      </c>
      <c r="CP16">
        <f>IF('Qualitative Daten'!CP23=698,1,0)</f>
        <v>0</v>
      </c>
      <c r="CQ16">
        <f>IF('Qualitative Daten'!CQ23=73,1,0)</f>
        <v>0</v>
      </c>
      <c r="CR16">
        <f>IF('Qualitative Daten'!CR23=37,1,0)</f>
        <v>0</v>
      </c>
      <c r="CS16">
        <f>IF('Qualitative Daten'!CS23=2,1,0)</f>
        <v>0</v>
      </c>
      <c r="CT16">
        <f>IF('Qualitative Daten'!CT23=3,1,0)</f>
        <v>0</v>
      </c>
      <c r="CU16">
        <f>IF('Qualitative Daten'!CU23=2,1,0)</f>
        <v>0</v>
      </c>
      <c r="CV16">
        <f>IF(OR('Qualitative Daten'!CV23="x+3",'Qualitative Daten'!CV23="3+x"),1,0)</f>
        <v>0</v>
      </c>
      <c r="CW16">
        <f>IF(OR('Qualitative Daten'!CW23="x-3",'Qualitative Daten'!CW23="-3+x"),1,0)</f>
        <v>0</v>
      </c>
      <c r="CX16">
        <f>IF(OR('Qualitative Daten'!CX23="2a",'Qualitative Daten'!CX23="a+a",'Qualitative Daten'!CX23="a*2",'Qualitative Daten'!CX23="2*a"),1,0)</f>
        <v>0</v>
      </c>
      <c r="CZ16">
        <f t="shared" si="0"/>
        <v>5</v>
      </c>
      <c r="DA16">
        <f t="shared" si="1"/>
        <v>95</v>
      </c>
      <c r="DB16">
        <f>COUNTIF('Qualitative Daten'!C23:CX23,999)</f>
        <v>0</v>
      </c>
      <c r="DC16">
        <f t="shared" si="2"/>
        <v>95</v>
      </c>
      <c r="DD16" s="2">
        <f t="shared" si="3"/>
        <v>0.05</v>
      </c>
      <c r="DE16" s="2">
        <f t="shared" si="4"/>
        <v>2.4390243902439025E-2</v>
      </c>
      <c r="DF16" s="2">
        <f t="shared" si="5"/>
        <v>7.1428571428571425E-2</v>
      </c>
      <c r="DG16" s="2">
        <f t="shared" si="6"/>
        <v>0.22222222222222221</v>
      </c>
      <c r="DH16" s="2">
        <f t="shared" si="7"/>
        <v>0</v>
      </c>
      <c r="DI16" s="2">
        <f t="shared" si="8"/>
        <v>0</v>
      </c>
      <c r="DJ16" s="2">
        <f t="shared" si="9"/>
        <v>8.3333333333333329E-2</v>
      </c>
    </row>
    <row r="17" spans="1:114" x14ac:dyDescent="0.35">
      <c r="A17">
        <f>'Qualitative Daten'!A24</f>
        <v>0</v>
      </c>
      <c r="B17">
        <f>'Qualitative Daten'!B24</f>
        <v>0</v>
      </c>
      <c r="C17">
        <f>IF('Qualitative Daten'!C24=7000,1,0)</f>
        <v>0</v>
      </c>
      <c r="D17">
        <f>IF('Qualitative Daten'!D24=5300,1,0)</f>
        <v>0</v>
      </c>
      <c r="E17">
        <f>IF('Qualitative Daten'!E24=4080,1,0)</f>
        <v>0</v>
      </c>
      <c r="F17">
        <f>IF('Qualitative Daten'!F24=12500,1,0)</f>
        <v>0</v>
      </c>
      <c r="G17">
        <f>IF('Qualitative Daten'!G24=9900,1,0)</f>
        <v>0</v>
      </c>
      <c r="H17">
        <f>IF('Qualitative Daten'!H24=4600,1,0)</f>
        <v>0</v>
      </c>
      <c r="I17">
        <f>IF('Qualitative Daten'!I24=4000,1,0)</f>
        <v>0</v>
      </c>
      <c r="J17">
        <f>IF('Qualitative Daten'!J24=6999,1,0)</f>
        <v>0</v>
      </c>
      <c r="K17">
        <f>IF('Qualitative Daten'!K24=2490,1,0)</f>
        <v>0</v>
      </c>
      <c r="L17">
        <f>IF('Qualitative Daten'!L24=3900,1,0)</f>
        <v>0</v>
      </c>
      <c r="M17">
        <f>IF('Qualitative Daten'!M24="&gt;",1,0)</f>
        <v>0</v>
      </c>
      <c r="N17">
        <f>IF('Qualitative Daten'!N24="&gt;",1,0)</f>
        <v>0</v>
      </c>
      <c r="O17">
        <f>IF('Qualitative Daten'!O24="&lt;",1,0)</f>
        <v>0</v>
      </c>
      <c r="P17">
        <f>IF('Qualitative Daten'!P24=500,1,0)</f>
        <v>0</v>
      </c>
      <c r="Q17">
        <f>IF('Qualitative Daten'!Q24=836,1,0)</f>
        <v>0</v>
      </c>
      <c r="R17">
        <f>IF('Qualitative Daten'!R24=4500,1,0)</f>
        <v>0</v>
      </c>
      <c r="S17">
        <f>IF('Qualitative Daten'!S24=64000,1,0)</f>
        <v>0</v>
      </c>
      <c r="T17">
        <f>IF('Qualitative Daten'!T24=699,1,0)</f>
        <v>0</v>
      </c>
      <c r="U17">
        <f>IF('Qualitative Daten'!U24=254,1,0)</f>
        <v>0</v>
      </c>
      <c r="V17">
        <f>IF('Qualitative Daten'!V24=2500,1,0)</f>
        <v>0</v>
      </c>
      <c r="W17">
        <f>IF('Qualitative Daten'!W24=49000,1,0)</f>
        <v>0</v>
      </c>
      <c r="X17">
        <f>IF('Qualitative Daten'!X24=45,1,0)</f>
        <v>0</v>
      </c>
      <c r="Y17">
        <f>IF('Qualitative Daten'!Y24=699,1,0)</f>
        <v>0</v>
      </c>
      <c r="Z17">
        <f>IF('Qualitative Daten'!Z24=51,1,0)</f>
        <v>0</v>
      </c>
      <c r="AA17">
        <f>IF('Qualitative Daten'!AA24=78,1,0)</f>
        <v>0</v>
      </c>
      <c r="AB17">
        <f>IF('Qualitative Daten'!AB24=6,1,0)</f>
        <v>0</v>
      </c>
      <c r="AC17">
        <f>IF('Qualitative Daten'!AC24=80,1,0)</f>
        <v>0</v>
      </c>
      <c r="AD17">
        <f>IF('Qualitative Daten'!AD24=32,1,0)</f>
        <v>0</v>
      </c>
      <c r="AE17">
        <f>IF('Qualitative Daten'!AE24=0,1,0)</f>
        <v>1</v>
      </c>
      <c r="AF17">
        <f>IF('Qualitative Daten'!AF24=35000,1,0)</f>
        <v>0</v>
      </c>
      <c r="AG17">
        <f>IF('Qualitative Daten'!AG24=1000,1,0)</f>
        <v>0</v>
      </c>
      <c r="AH17">
        <f>IF('Qualitative Daten'!AH24=8,1,0)</f>
        <v>0</v>
      </c>
      <c r="AI17">
        <f>IF('Qualitative Daten'!AI24=1,1,0)</f>
        <v>0</v>
      </c>
      <c r="AJ17">
        <f>IF('Qualitative Daten'!AJ24=7,1,0)</f>
        <v>0</v>
      </c>
      <c r="AK17">
        <f>IF('Qualitative Daten'!AK24=8,1,0)</f>
        <v>0</v>
      </c>
      <c r="AL17">
        <f>IF('Qualitative Daten'!AL24=600,1,0)</f>
        <v>0</v>
      </c>
      <c r="AM17">
        <f>IF('Qualitative Daten'!AM24=800,1,0)</f>
        <v>0</v>
      </c>
      <c r="AN17">
        <f>IF('Qualitative Daten'!AN24=42,1,0)</f>
        <v>0</v>
      </c>
      <c r="AO17">
        <f>IF('Qualitative Daten'!AO24=43,1,0)</f>
        <v>0</v>
      </c>
      <c r="AP17">
        <f>IF('Qualitative Daten'!AP24=9,1,0)</f>
        <v>0</v>
      </c>
      <c r="AQ17">
        <f>IF('Qualitative Daten'!AQ24=81,1,0)</f>
        <v>0</v>
      </c>
      <c r="AR17">
        <f>IF('Qualitative Daten'!AR24=1,1,0)</f>
        <v>0</v>
      </c>
      <c r="AS17">
        <f>IF('Qualitative Daten'!AS24=1,1,0)</f>
        <v>0</v>
      </c>
      <c r="AT17">
        <f>IF(OR('Qualitative Daten'!AT24=0.6,'Qualitative Daten'!AT24="3'5"),1,0)</f>
        <v>0</v>
      </c>
      <c r="AU17">
        <f>IF(OR('Qualitative Daten'!AU24=2.25,'Qualitative Daten'!AU24="2,1'4",'Qualitative Daten'!AU24="9'4"),1,0)</f>
        <v>0</v>
      </c>
      <c r="AV17">
        <f>IF('Qualitative Daten'!AV24=3,1,0)</f>
        <v>0</v>
      </c>
      <c r="AW17">
        <f>IF('Qualitative Daten'!AW24=6,1,0)</f>
        <v>0</v>
      </c>
      <c r="AX17">
        <f>IF('Qualitative Daten'!AX24=0,1,0)</f>
        <v>1</v>
      </c>
      <c r="AY17">
        <f>IF('Qualitative Daten'!AY24=3,1,0)</f>
        <v>0</v>
      </c>
      <c r="AZ17">
        <f>IF(OR('Qualitative Daten'!AZ24="7'5",'Qualitative Daten'!AZ24="1,2'5"),1,0)</f>
        <v>0</v>
      </c>
      <c r="BA17">
        <f>IF('Qualitative Daten'!BA24="1'8",1,0)</f>
        <v>0</v>
      </c>
      <c r="BB17">
        <f>IF('Qualitative Daten'!BB24="12'25",1,0)</f>
        <v>0</v>
      </c>
      <c r="BC17">
        <f>IF(OR('Qualitative Daten'!BC24="6'15",'Qualitative Daten'!BC24="2'5",'Qualitative Daten'!BC24="90'225",'Qualitative Daten'!BC24=0.4),1,0)</f>
        <v>0</v>
      </c>
      <c r="BD17">
        <f>IF(OR('Qualitative Daten'!BD24="9'2",'Qualitative Daten'!BD24=4.5,'Qualitative Daten'!BD24="4,1'2"),1,0)</f>
        <v>0</v>
      </c>
      <c r="BE17">
        <f>IF('Qualitative Daten'!BE24="15'16",1,0)</f>
        <v>0</v>
      </c>
      <c r="BF17">
        <f>IF('Qualitative Daten'!BF24=2.56,1,0)</f>
        <v>0</v>
      </c>
      <c r="BG17">
        <f>IF('Qualitative Daten'!BG24=1.49,1,0)</f>
        <v>0</v>
      </c>
      <c r="BH17">
        <f>IF('Qualitative Daten'!BH24=3.5,1,0)</f>
        <v>0</v>
      </c>
      <c r="BI17">
        <f>IF('Qualitative Daten'!BI24=4.82,1,0)</f>
        <v>0</v>
      </c>
      <c r="BJ17">
        <f>IF('Qualitative Daten'!BJ24=22.38,1,0)</f>
        <v>0</v>
      </c>
      <c r="BK17">
        <f>IF(AND('Qualitative Daten'!BK24&gt;2.6,'Qualitative Daten'!BK24&lt;&gt;999),1,0)</f>
        <v>0</v>
      </c>
      <c r="BL17">
        <f>IF('Qualitative Daten'!BL24&lt;0.06,1,0)</f>
        <v>1</v>
      </c>
      <c r="BM17">
        <f>IF(AND('Qualitative Daten'!BM24&gt;-2.5,'Qualitative Daten'!BM24&lt;&gt;999),1,0)</f>
        <v>1</v>
      </c>
      <c r="BN17">
        <f>IF('Qualitative Daten'!BN24&lt;-0.3,1,0)</f>
        <v>0</v>
      </c>
      <c r="BO17">
        <f>IF('Qualitative Daten'!BO24=-2,1,0)</f>
        <v>0</v>
      </c>
      <c r="BP17">
        <f>IF('Qualitative Daten'!BP24=-4,1,0)</f>
        <v>0</v>
      </c>
      <c r="BQ17">
        <f>IF('Qualitative Daten'!BQ24=-8,1,0)</f>
        <v>0</v>
      </c>
      <c r="BR17">
        <f>IF('Qualitative Daten'!BR24=-6,1,0)</f>
        <v>0</v>
      </c>
      <c r="BS17">
        <f>IF('Qualitative Daten'!BS24=15,1,0)</f>
        <v>0</v>
      </c>
      <c r="BT17">
        <f>IF('Qualitative Daten'!BT24=5,1,0)</f>
        <v>0</v>
      </c>
      <c r="BU17">
        <f>IF('Qualitative Daten'!BU24=2,1,0)</f>
        <v>0</v>
      </c>
      <c r="BV17">
        <f>IF('Qualitative Daten'!BV24=-12,1,0)</f>
        <v>0</v>
      </c>
      <c r="BW17">
        <f>IF('Qualitative Daten'!BW24=17,1,0)</f>
        <v>0</v>
      </c>
      <c r="BX17">
        <f>IF('Qualitative Daten'!BX24=-4,1,0)</f>
        <v>0</v>
      </c>
      <c r="BY17">
        <f>IF('Qualitative Daten'!BY24=2,1,0)</f>
        <v>0</v>
      </c>
      <c r="BZ17">
        <f>IF('Qualitative Daten'!BZ24=6,1,0)</f>
        <v>0</v>
      </c>
      <c r="CA17">
        <f>IF('Qualitative Daten'!CA24=12,1,0)</f>
        <v>0</v>
      </c>
      <c r="CB17">
        <f>IF('Qualitative Daten'!CB24=80,1,0)</f>
        <v>0</v>
      </c>
      <c r="CC17">
        <f>IF('Qualitative Daten'!CC24=750,1,0)</f>
        <v>0</v>
      </c>
      <c r="CD17">
        <f>IF('Qualitative Daten'!CD24=27,1,0)</f>
        <v>0</v>
      </c>
      <c r="CE17">
        <f>IF('Qualitative Daten'!CE24=200,1,0)</f>
        <v>0</v>
      </c>
      <c r="CF17">
        <f>IF('Qualitative Daten'!CF24=3,1,0)</f>
        <v>0</v>
      </c>
      <c r="CG17">
        <f>IF('Qualitative Daten'!CG24=1,1,0)</f>
        <v>0</v>
      </c>
      <c r="CH17">
        <f>IF('Qualitative Daten'!CH24=75,1,0)</f>
        <v>0</v>
      </c>
      <c r="CI17">
        <f>IF('Qualitative Daten'!CI24=50,1,0)</f>
        <v>0</v>
      </c>
      <c r="CJ17">
        <f>IF('Qualitative Daten'!CJ24=20,1,0)</f>
        <v>0</v>
      </c>
      <c r="CK17">
        <f>IF('Qualitative Daten'!CK24=45,1,0)</f>
        <v>0</v>
      </c>
      <c r="CL17">
        <f>IF('Qualitative Daten'!CL24=20,1,0)</f>
        <v>0</v>
      </c>
      <c r="CM17">
        <f>IF(OR('Qualitative Daten'!CM24="a+a+4+4",'Qualitative Daten'!CM24="2a+8",'Qualitative Daten'!CM24="2a+2*4",'Qualitative Daten'!CM24="a+4+a+4",'Qualitative Daten'!CM24="2*a+2*4",'Qualitative Daten'!CM24="a*2+4*2",'Qualitative Daten'!CM24="2(a+4)"),1,0)</f>
        <v>0</v>
      </c>
      <c r="CN17">
        <f>IF('Qualitative Daten'!CN24=0,1,0)</f>
        <v>1</v>
      </c>
      <c r="CO17">
        <f>IF('Qualitative Daten'!CO24=3,1,0)</f>
        <v>0</v>
      </c>
      <c r="CP17">
        <f>IF('Qualitative Daten'!CP24=698,1,0)</f>
        <v>0</v>
      </c>
      <c r="CQ17">
        <f>IF('Qualitative Daten'!CQ24=73,1,0)</f>
        <v>0</v>
      </c>
      <c r="CR17">
        <f>IF('Qualitative Daten'!CR24=37,1,0)</f>
        <v>0</v>
      </c>
      <c r="CS17">
        <f>IF('Qualitative Daten'!CS24=2,1,0)</f>
        <v>0</v>
      </c>
      <c r="CT17">
        <f>IF('Qualitative Daten'!CT24=3,1,0)</f>
        <v>0</v>
      </c>
      <c r="CU17">
        <f>IF('Qualitative Daten'!CU24=2,1,0)</f>
        <v>0</v>
      </c>
      <c r="CV17">
        <f>IF(OR('Qualitative Daten'!CV24="x+3",'Qualitative Daten'!CV24="3+x"),1,0)</f>
        <v>0</v>
      </c>
      <c r="CW17">
        <f>IF(OR('Qualitative Daten'!CW24="x-3",'Qualitative Daten'!CW24="-3+x"),1,0)</f>
        <v>0</v>
      </c>
      <c r="CX17">
        <f>IF(OR('Qualitative Daten'!CX24="2a",'Qualitative Daten'!CX24="a+a",'Qualitative Daten'!CX24="a*2",'Qualitative Daten'!CX24="2*a"),1,0)</f>
        <v>0</v>
      </c>
      <c r="CZ17">
        <f t="shared" si="0"/>
        <v>5</v>
      </c>
      <c r="DA17">
        <f t="shared" si="1"/>
        <v>95</v>
      </c>
      <c r="DB17">
        <f>COUNTIF('Qualitative Daten'!C24:CX24,999)</f>
        <v>0</v>
      </c>
      <c r="DC17">
        <f t="shared" si="2"/>
        <v>95</v>
      </c>
      <c r="DD17" s="2">
        <f t="shared" si="3"/>
        <v>0.05</v>
      </c>
      <c r="DE17" s="2">
        <f t="shared" si="4"/>
        <v>2.4390243902439025E-2</v>
      </c>
      <c r="DF17" s="2">
        <f t="shared" si="5"/>
        <v>7.1428571428571425E-2</v>
      </c>
      <c r="DG17" s="2">
        <f t="shared" si="6"/>
        <v>0.22222222222222221</v>
      </c>
      <c r="DH17" s="2">
        <f t="shared" si="7"/>
        <v>0</v>
      </c>
      <c r="DI17" s="2">
        <f t="shared" si="8"/>
        <v>0</v>
      </c>
      <c r="DJ17" s="2">
        <f t="shared" si="9"/>
        <v>8.3333333333333329E-2</v>
      </c>
    </row>
    <row r="18" spans="1:114" x14ac:dyDescent="0.35">
      <c r="A18">
        <f>'Qualitative Daten'!A25</f>
        <v>0</v>
      </c>
      <c r="B18">
        <f>'Qualitative Daten'!B25</f>
        <v>0</v>
      </c>
      <c r="C18">
        <f>IF('Qualitative Daten'!C25=7000,1,0)</f>
        <v>0</v>
      </c>
      <c r="D18">
        <f>IF('Qualitative Daten'!D25=5300,1,0)</f>
        <v>0</v>
      </c>
      <c r="E18">
        <f>IF('Qualitative Daten'!E25=4080,1,0)</f>
        <v>0</v>
      </c>
      <c r="F18">
        <f>IF('Qualitative Daten'!F25=12500,1,0)</f>
        <v>0</v>
      </c>
      <c r="G18">
        <f>IF('Qualitative Daten'!G25=9900,1,0)</f>
        <v>0</v>
      </c>
      <c r="H18">
        <f>IF('Qualitative Daten'!H25=4600,1,0)</f>
        <v>0</v>
      </c>
      <c r="I18">
        <f>IF('Qualitative Daten'!I25=4000,1,0)</f>
        <v>0</v>
      </c>
      <c r="J18">
        <f>IF('Qualitative Daten'!J25=6999,1,0)</f>
        <v>0</v>
      </c>
      <c r="K18">
        <f>IF('Qualitative Daten'!K25=2490,1,0)</f>
        <v>0</v>
      </c>
      <c r="L18">
        <f>IF('Qualitative Daten'!L25=3900,1,0)</f>
        <v>0</v>
      </c>
      <c r="M18">
        <f>IF('Qualitative Daten'!M25="&gt;",1,0)</f>
        <v>0</v>
      </c>
      <c r="N18">
        <f>IF('Qualitative Daten'!N25="&gt;",1,0)</f>
        <v>0</v>
      </c>
      <c r="O18">
        <f>IF('Qualitative Daten'!O25="&lt;",1,0)</f>
        <v>0</v>
      </c>
      <c r="P18">
        <f>IF('Qualitative Daten'!P25=500,1,0)</f>
        <v>0</v>
      </c>
      <c r="Q18">
        <f>IF('Qualitative Daten'!Q25=836,1,0)</f>
        <v>0</v>
      </c>
      <c r="R18">
        <f>IF('Qualitative Daten'!R25=4500,1,0)</f>
        <v>0</v>
      </c>
      <c r="S18">
        <f>IF('Qualitative Daten'!S25=64000,1,0)</f>
        <v>0</v>
      </c>
      <c r="T18">
        <f>IF('Qualitative Daten'!T25=699,1,0)</f>
        <v>0</v>
      </c>
      <c r="U18">
        <f>IF('Qualitative Daten'!U25=254,1,0)</f>
        <v>0</v>
      </c>
      <c r="V18">
        <f>IF('Qualitative Daten'!V25=2500,1,0)</f>
        <v>0</v>
      </c>
      <c r="W18">
        <f>IF('Qualitative Daten'!W25=49000,1,0)</f>
        <v>0</v>
      </c>
      <c r="X18">
        <f>IF('Qualitative Daten'!X25=45,1,0)</f>
        <v>0</v>
      </c>
      <c r="Y18">
        <f>IF('Qualitative Daten'!Y25=699,1,0)</f>
        <v>0</v>
      </c>
      <c r="Z18">
        <f>IF('Qualitative Daten'!Z25=51,1,0)</f>
        <v>0</v>
      </c>
      <c r="AA18">
        <f>IF('Qualitative Daten'!AA25=78,1,0)</f>
        <v>0</v>
      </c>
      <c r="AB18">
        <f>IF('Qualitative Daten'!AB25=6,1,0)</f>
        <v>0</v>
      </c>
      <c r="AC18">
        <f>IF('Qualitative Daten'!AC25=80,1,0)</f>
        <v>0</v>
      </c>
      <c r="AD18">
        <f>IF('Qualitative Daten'!AD25=32,1,0)</f>
        <v>0</v>
      </c>
      <c r="AE18">
        <f>IF('Qualitative Daten'!AE25=0,1,0)</f>
        <v>1</v>
      </c>
      <c r="AF18">
        <f>IF('Qualitative Daten'!AF25=35000,1,0)</f>
        <v>0</v>
      </c>
      <c r="AG18">
        <f>IF('Qualitative Daten'!AG25=1000,1,0)</f>
        <v>0</v>
      </c>
      <c r="AH18">
        <f>IF('Qualitative Daten'!AH25=8,1,0)</f>
        <v>0</v>
      </c>
      <c r="AI18">
        <f>IF('Qualitative Daten'!AI25=1,1,0)</f>
        <v>0</v>
      </c>
      <c r="AJ18">
        <f>IF('Qualitative Daten'!AJ25=7,1,0)</f>
        <v>0</v>
      </c>
      <c r="AK18">
        <f>IF('Qualitative Daten'!AK25=8,1,0)</f>
        <v>0</v>
      </c>
      <c r="AL18">
        <f>IF('Qualitative Daten'!AL25=600,1,0)</f>
        <v>0</v>
      </c>
      <c r="AM18">
        <f>IF('Qualitative Daten'!AM25=800,1,0)</f>
        <v>0</v>
      </c>
      <c r="AN18">
        <f>IF('Qualitative Daten'!AN25=42,1,0)</f>
        <v>0</v>
      </c>
      <c r="AO18">
        <f>IF('Qualitative Daten'!AO25=43,1,0)</f>
        <v>0</v>
      </c>
      <c r="AP18">
        <f>IF('Qualitative Daten'!AP25=9,1,0)</f>
        <v>0</v>
      </c>
      <c r="AQ18">
        <f>IF('Qualitative Daten'!AQ25=81,1,0)</f>
        <v>0</v>
      </c>
      <c r="AR18">
        <f>IF('Qualitative Daten'!AR25=1,1,0)</f>
        <v>0</v>
      </c>
      <c r="AS18">
        <f>IF('Qualitative Daten'!AS25=1,1,0)</f>
        <v>0</v>
      </c>
      <c r="AT18">
        <f>IF(OR('Qualitative Daten'!AT25=0.6,'Qualitative Daten'!AT25="3'5"),1,0)</f>
        <v>0</v>
      </c>
      <c r="AU18">
        <f>IF(OR('Qualitative Daten'!AU25=2.25,'Qualitative Daten'!AU25="2,1'4",'Qualitative Daten'!AU25="9'4"),1,0)</f>
        <v>0</v>
      </c>
      <c r="AV18">
        <f>IF('Qualitative Daten'!AV25=3,1,0)</f>
        <v>0</v>
      </c>
      <c r="AW18">
        <f>IF('Qualitative Daten'!AW25=6,1,0)</f>
        <v>0</v>
      </c>
      <c r="AX18">
        <f>IF('Qualitative Daten'!AX25=0,1,0)</f>
        <v>1</v>
      </c>
      <c r="AY18">
        <f>IF('Qualitative Daten'!AY25=3,1,0)</f>
        <v>0</v>
      </c>
      <c r="AZ18">
        <f>IF(OR('Qualitative Daten'!AZ25="7'5",'Qualitative Daten'!AZ25="1,2'5"),1,0)</f>
        <v>0</v>
      </c>
      <c r="BA18">
        <f>IF('Qualitative Daten'!BA25="1'8",1,0)</f>
        <v>0</v>
      </c>
      <c r="BB18">
        <f>IF('Qualitative Daten'!BB25="12'25",1,0)</f>
        <v>0</v>
      </c>
      <c r="BC18">
        <f>IF(OR('Qualitative Daten'!BC25="6'15",'Qualitative Daten'!BC25="2'5",'Qualitative Daten'!BC25="90'225",'Qualitative Daten'!BC25=0.4),1,0)</f>
        <v>0</v>
      </c>
      <c r="BD18">
        <f>IF(OR('Qualitative Daten'!BD25="9'2",'Qualitative Daten'!BD25=4.5,'Qualitative Daten'!BD25="4,1'2"),1,0)</f>
        <v>0</v>
      </c>
      <c r="BE18">
        <f>IF('Qualitative Daten'!BE25="15'16",1,0)</f>
        <v>0</v>
      </c>
      <c r="BF18">
        <f>IF('Qualitative Daten'!BF25=2.56,1,0)</f>
        <v>0</v>
      </c>
      <c r="BG18">
        <f>IF('Qualitative Daten'!BG25=1.49,1,0)</f>
        <v>0</v>
      </c>
      <c r="BH18">
        <f>IF('Qualitative Daten'!BH25=3.5,1,0)</f>
        <v>0</v>
      </c>
      <c r="BI18">
        <f>IF('Qualitative Daten'!BI25=4.82,1,0)</f>
        <v>0</v>
      </c>
      <c r="BJ18">
        <f>IF('Qualitative Daten'!BJ25=22.38,1,0)</f>
        <v>0</v>
      </c>
      <c r="BK18">
        <f>IF(AND('Qualitative Daten'!BK25&gt;2.6,'Qualitative Daten'!BK25&lt;&gt;999),1,0)</f>
        <v>0</v>
      </c>
      <c r="BL18">
        <f>IF('Qualitative Daten'!BL25&lt;0.06,1,0)</f>
        <v>1</v>
      </c>
      <c r="BM18">
        <f>IF(AND('Qualitative Daten'!BM25&gt;-2.5,'Qualitative Daten'!BM25&lt;&gt;999),1,0)</f>
        <v>1</v>
      </c>
      <c r="BN18">
        <f>IF('Qualitative Daten'!BN25&lt;-0.3,1,0)</f>
        <v>0</v>
      </c>
      <c r="BO18">
        <f>IF('Qualitative Daten'!BO25=-2,1,0)</f>
        <v>0</v>
      </c>
      <c r="BP18">
        <f>IF('Qualitative Daten'!BP25=-4,1,0)</f>
        <v>0</v>
      </c>
      <c r="BQ18">
        <f>IF('Qualitative Daten'!BQ25=-8,1,0)</f>
        <v>0</v>
      </c>
      <c r="BR18">
        <f>IF('Qualitative Daten'!BR25=-6,1,0)</f>
        <v>0</v>
      </c>
      <c r="BS18">
        <f>IF('Qualitative Daten'!BS25=15,1,0)</f>
        <v>0</v>
      </c>
      <c r="BT18">
        <f>IF('Qualitative Daten'!BT25=5,1,0)</f>
        <v>0</v>
      </c>
      <c r="BU18">
        <f>IF('Qualitative Daten'!BU25=2,1,0)</f>
        <v>0</v>
      </c>
      <c r="BV18">
        <f>IF('Qualitative Daten'!BV25=-12,1,0)</f>
        <v>0</v>
      </c>
      <c r="BW18">
        <f>IF('Qualitative Daten'!BW25=17,1,0)</f>
        <v>0</v>
      </c>
      <c r="BX18">
        <f>IF('Qualitative Daten'!BX25=-4,1,0)</f>
        <v>0</v>
      </c>
      <c r="BY18">
        <f>IF('Qualitative Daten'!BY25=2,1,0)</f>
        <v>0</v>
      </c>
      <c r="BZ18">
        <f>IF('Qualitative Daten'!BZ25=6,1,0)</f>
        <v>0</v>
      </c>
      <c r="CA18">
        <f>IF('Qualitative Daten'!CA25=12,1,0)</f>
        <v>0</v>
      </c>
      <c r="CB18">
        <f>IF('Qualitative Daten'!CB25=80,1,0)</f>
        <v>0</v>
      </c>
      <c r="CC18">
        <f>IF('Qualitative Daten'!CC25=750,1,0)</f>
        <v>0</v>
      </c>
      <c r="CD18">
        <f>IF('Qualitative Daten'!CD25=27,1,0)</f>
        <v>0</v>
      </c>
      <c r="CE18">
        <f>IF('Qualitative Daten'!CE25=200,1,0)</f>
        <v>0</v>
      </c>
      <c r="CF18">
        <f>IF('Qualitative Daten'!CF25=3,1,0)</f>
        <v>0</v>
      </c>
      <c r="CG18">
        <f>IF('Qualitative Daten'!CG25=1,1,0)</f>
        <v>0</v>
      </c>
      <c r="CH18">
        <f>IF('Qualitative Daten'!CH25=75,1,0)</f>
        <v>0</v>
      </c>
      <c r="CI18">
        <f>IF('Qualitative Daten'!CI25=50,1,0)</f>
        <v>0</v>
      </c>
      <c r="CJ18">
        <f>IF('Qualitative Daten'!CJ25=20,1,0)</f>
        <v>0</v>
      </c>
      <c r="CK18">
        <f>IF('Qualitative Daten'!CK25=45,1,0)</f>
        <v>0</v>
      </c>
      <c r="CL18">
        <f>IF('Qualitative Daten'!CL25=20,1,0)</f>
        <v>0</v>
      </c>
      <c r="CM18">
        <f>IF(OR('Qualitative Daten'!CM25="a+a+4+4",'Qualitative Daten'!CM25="2a+8",'Qualitative Daten'!CM25="2a+2*4",'Qualitative Daten'!CM25="a+4+a+4",'Qualitative Daten'!CM25="2*a+2*4",'Qualitative Daten'!CM25="a*2+4*2",'Qualitative Daten'!CM25="2(a+4)"),1,0)</f>
        <v>0</v>
      </c>
      <c r="CN18">
        <f>IF('Qualitative Daten'!CN25=0,1,0)</f>
        <v>1</v>
      </c>
      <c r="CO18">
        <f>IF('Qualitative Daten'!CO25=3,1,0)</f>
        <v>0</v>
      </c>
      <c r="CP18">
        <f>IF('Qualitative Daten'!CP25=698,1,0)</f>
        <v>0</v>
      </c>
      <c r="CQ18">
        <f>IF('Qualitative Daten'!CQ25=73,1,0)</f>
        <v>0</v>
      </c>
      <c r="CR18">
        <f>IF('Qualitative Daten'!CR25=37,1,0)</f>
        <v>0</v>
      </c>
      <c r="CS18">
        <f>IF('Qualitative Daten'!CS25=2,1,0)</f>
        <v>0</v>
      </c>
      <c r="CT18">
        <f>IF('Qualitative Daten'!CT25=3,1,0)</f>
        <v>0</v>
      </c>
      <c r="CU18">
        <f>IF('Qualitative Daten'!CU25=2,1,0)</f>
        <v>0</v>
      </c>
      <c r="CV18">
        <f>IF(OR('Qualitative Daten'!CV25="x+3",'Qualitative Daten'!CV25="3+x"),1,0)</f>
        <v>0</v>
      </c>
      <c r="CW18">
        <f>IF(OR('Qualitative Daten'!CW25="x-3",'Qualitative Daten'!CW25="-3+x"),1,0)</f>
        <v>0</v>
      </c>
      <c r="CX18">
        <f>IF(OR('Qualitative Daten'!CX25="2a",'Qualitative Daten'!CX25="a+a",'Qualitative Daten'!CX25="a*2",'Qualitative Daten'!CX25="2*a"),1,0)</f>
        <v>0</v>
      </c>
      <c r="CZ18">
        <f t="shared" si="0"/>
        <v>5</v>
      </c>
      <c r="DA18">
        <f t="shared" si="1"/>
        <v>95</v>
      </c>
      <c r="DB18">
        <f>COUNTIF('Qualitative Daten'!C25:CX25,999)</f>
        <v>0</v>
      </c>
      <c r="DC18">
        <f t="shared" si="2"/>
        <v>95</v>
      </c>
      <c r="DD18" s="2">
        <f t="shared" si="3"/>
        <v>0.05</v>
      </c>
      <c r="DE18" s="2">
        <f t="shared" si="4"/>
        <v>2.4390243902439025E-2</v>
      </c>
      <c r="DF18" s="2">
        <f t="shared" si="5"/>
        <v>7.1428571428571425E-2</v>
      </c>
      <c r="DG18" s="2">
        <f t="shared" si="6"/>
        <v>0.22222222222222221</v>
      </c>
      <c r="DH18" s="2">
        <f t="shared" si="7"/>
        <v>0</v>
      </c>
      <c r="DI18" s="2">
        <f t="shared" si="8"/>
        <v>0</v>
      </c>
      <c r="DJ18" s="2">
        <f t="shared" si="9"/>
        <v>8.3333333333333329E-2</v>
      </c>
    </row>
    <row r="19" spans="1:114" x14ac:dyDescent="0.35">
      <c r="A19">
        <f>'Qualitative Daten'!A26</f>
        <v>0</v>
      </c>
      <c r="B19">
        <f>'Qualitative Daten'!B26</f>
        <v>0</v>
      </c>
      <c r="C19">
        <f>IF('Qualitative Daten'!C26=7000,1,0)</f>
        <v>0</v>
      </c>
      <c r="D19">
        <f>IF('Qualitative Daten'!D26=5300,1,0)</f>
        <v>0</v>
      </c>
      <c r="E19">
        <f>IF('Qualitative Daten'!E26=4080,1,0)</f>
        <v>0</v>
      </c>
      <c r="F19">
        <f>IF('Qualitative Daten'!F26=12500,1,0)</f>
        <v>0</v>
      </c>
      <c r="G19">
        <f>IF('Qualitative Daten'!G26=9900,1,0)</f>
        <v>0</v>
      </c>
      <c r="H19">
        <f>IF('Qualitative Daten'!H26=4600,1,0)</f>
        <v>0</v>
      </c>
      <c r="I19">
        <f>IF('Qualitative Daten'!I26=4000,1,0)</f>
        <v>0</v>
      </c>
      <c r="J19">
        <f>IF('Qualitative Daten'!J26=6999,1,0)</f>
        <v>0</v>
      </c>
      <c r="K19">
        <f>IF('Qualitative Daten'!K26=2490,1,0)</f>
        <v>0</v>
      </c>
      <c r="L19">
        <f>IF('Qualitative Daten'!L26=3900,1,0)</f>
        <v>0</v>
      </c>
      <c r="M19">
        <f>IF('Qualitative Daten'!M26="&gt;",1,0)</f>
        <v>0</v>
      </c>
      <c r="N19">
        <f>IF('Qualitative Daten'!N26="&gt;",1,0)</f>
        <v>0</v>
      </c>
      <c r="O19">
        <f>IF('Qualitative Daten'!O26="&lt;",1,0)</f>
        <v>0</v>
      </c>
      <c r="P19">
        <f>IF('Qualitative Daten'!P26=500,1,0)</f>
        <v>0</v>
      </c>
      <c r="Q19">
        <f>IF('Qualitative Daten'!Q26=836,1,0)</f>
        <v>0</v>
      </c>
      <c r="R19">
        <f>IF('Qualitative Daten'!R26=4500,1,0)</f>
        <v>0</v>
      </c>
      <c r="S19">
        <f>IF('Qualitative Daten'!S26=64000,1,0)</f>
        <v>0</v>
      </c>
      <c r="T19">
        <f>IF('Qualitative Daten'!T26=699,1,0)</f>
        <v>0</v>
      </c>
      <c r="U19">
        <f>IF('Qualitative Daten'!U26=254,1,0)</f>
        <v>0</v>
      </c>
      <c r="V19">
        <f>IF('Qualitative Daten'!V26=2500,1,0)</f>
        <v>0</v>
      </c>
      <c r="W19">
        <f>IF('Qualitative Daten'!W26=49000,1,0)</f>
        <v>0</v>
      </c>
      <c r="X19">
        <f>IF('Qualitative Daten'!X26=45,1,0)</f>
        <v>0</v>
      </c>
      <c r="Y19">
        <f>IF('Qualitative Daten'!Y26=699,1,0)</f>
        <v>0</v>
      </c>
      <c r="Z19">
        <f>IF('Qualitative Daten'!Z26=51,1,0)</f>
        <v>0</v>
      </c>
      <c r="AA19">
        <f>IF('Qualitative Daten'!AA26=78,1,0)</f>
        <v>0</v>
      </c>
      <c r="AB19">
        <f>IF('Qualitative Daten'!AB26=6,1,0)</f>
        <v>0</v>
      </c>
      <c r="AC19">
        <f>IF('Qualitative Daten'!AC26=80,1,0)</f>
        <v>0</v>
      </c>
      <c r="AD19">
        <f>IF('Qualitative Daten'!AD26=32,1,0)</f>
        <v>0</v>
      </c>
      <c r="AE19">
        <f>IF('Qualitative Daten'!AE26=0,1,0)</f>
        <v>1</v>
      </c>
      <c r="AF19">
        <f>IF('Qualitative Daten'!AF26=35000,1,0)</f>
        <v>0</v>
      </c>
      <c r="AG19">
        <f>IF('Qualitative Daten'!AG26=1000,1,0)</f>
        <v>0</v>
      </c>
      <c r="AH19">
        <f>IF('Qualitative Daten'!AH26=8,1,0)</f>
        <v>0</v>
      </c>
      <c r="AI19">
        <f>IF('Qualitative Daten'!AI26=1,1,0)</f>
        <v>0</v>
      </c>
      <c r="AJ19">
        <f>IF('Qualitative Daten'!AJ26=7,1,0)</f>
        <v>0</v>
      </c>
      <c r="AK19">
        <f>IF('Qualitative Daten'!AK26=8,1,0)</f>
        <v>0</v>
      </c>
      <c r="AL19">
        <f>IF('Qualitative Daten'!AL26=600,1,0)</f>
        <v>0</v>
      </c>
      <c r="AM19">
        <f>IF('Qualitative Daten'!AM26=800,1,0)</f>
        <v>0</v>
      </c>
      <c r="AN19">
        <f>IF('Qualitative Daten'!AN26=42,1,0)</f>
        <v>0</v>
      </c>
      <c r="AO19">
        <f>IF('Qualitative Daten'!AO26=43,1,0)</f>
        <v>0</v>
      </c>
      <c r="AP19">
        <f>IF('Qualitative Daten'!AP26=9,1,0)</f>
        <v>0</v>
      </c>
      <c r="AQ19">
        <f>IF('Qualitative Daten'!AQ26=81,1,0)</f>
        <v>0</v>
      </c>
      <c r="AR19">
        <f>IF('Qualitative Daten'!AR26=1,1,0)</f>
        <v>0</v>
      </c>
      <c r="AS19">
        <f>IF('Qualitative Daten'!AS26=1,1,0)</f>
        <v>0</v>
      </c>
      <c r="AT19">
        <f>IF(OR('Qualitative Daten'!AT26=0.6,'Qualitative Daten'!AT26="3'5"),1,0)</f>
        <v>0</v>
      </c>
      <c r="AU19">
        <f>IF(OR('Qualitative Daten'!AU26=2.25,'Qualitative Daten'!AU26="2,1'4",'Qualitative Daten'!AU26="9'4"),1,0)</f>
        <v>0</v>
      </c>
      <c r="AV19">
        <f>IF('Qualitative Daten'!AV26=3,1,0)</f>
        <v>0</v>
      </c>
      <c r="AW19">
        <f>IF('Qualitative Daten'!AW26=6,1,0)</f>
        <v>0</v>
      </c>
      <c r="AX19">
        <f>IF('Qualitative Daten'!AX26=0,1,0)</f>
        <v>1</v>
      </c>
      <c r="AY19">
        <f>IF('Qualitative Daten'!AY26=3,1,0)</f>
        <v>0</v>
      </c>
      <c r="AZ19">
        <f>IF(OR('Qualitative Daten'!AZ26="7'5",'Qualitative Daten'!AZ26="1,2'5"),1,0)</f>
        <v>0</v>
      </c>
      <c r="BA19">
        <f>IF('Qualitative Daten'!BA26="1'8",1,0)</f>
        <v>0</v>
      </c>
      <c r="BB19">
        <f>IF('Qualitative Daten'!BB26="12'25",1,0)</f>
        <v>0</v>
      </c>
      <c r="BC19">
        <f>IF(OR('Qualitative Daten'!BC26="6'15",'Qualitative Daten'!BC26="2'5",'Qualitative Daten'!BC26="90'225",'Qualitative Daten'!BC26=0.4),1,0)</f>
        <v>0</v>
      </c>
      <c r="BD19">
        <f>IF(OR('Qualitative Daten'!BD26="9'2",'Qualitative Daten'!BD26=4.5,'Qualitative Daten'!BD26="4,1'2"),1,0)</f>
        <v>0</v>
      </c>
      <c r="BE19">
        <f>IF('Qualitative Daten'!BE26="15'16",1,0)</f>
        <v>0</v>
      </c>
      <c r="BF19">
        <f>IF('Qualitative Daten'!BF26=2.56,1,0)</f>
        <v>0</v>
      </c>
      <c r="BG19">
        <f>IF('Qualitative Daten'!BG26=1.49,1,0)</f>
        <v>0</v>
      </c>
      <c r="BH19">
        <f>IF('Qualitative Daten'!BH26=3.5,1,0)</f>
        <v>0</v>
      </c>
      <c r="BI19">
        <f>IF('Qualitative Daten'!BI26=4.82,1,0)</f>
        <v>0</v>
      </c>
      <c r="BJ19">
        <f>IF('Qualitative Daten'!BJ26=22.38,1,0)</f>
        <v>0</v>
      </c>
      <c r="BK19">
        <f>IF(AND('Qualitative Daten'!BK26&gt;2.6,'Qualitative Daten'!BK26&lt;&gt;999),1,0)</f>
        <v>0</v>
      </c>
      <c r="BL19">
        <f>IF('Qualitative Daten'!BL26&lt;0.06,1,0)</f>
        <v>1</v>
      </c>
      <c r="BM19">
        <f>IF(AND('Qualitative Daten'!BM26&gt;-2.5,'Qualitative Daten'!BM26&lt;&gt;999),1,0)</f>
        <v>1</v>
      </c>
      <c r="BN19">
        <f>IF('Qualitative Daten'!BN26&lt;-0.3,1,0)</f>
        <v>0</v>
      </c>
      <c r="BO19">
        <f>IF('Qualitative Daten'!BO26=-2,1,0)</f>
        <v>0</v>
      </c>
      <c r="BP19">
        <f>IF('Qualitative Daten'!BP26=-4,1,0)</f>
        <v>0</v>
      </c>
      <c r="BQ19">
        <f>IF('Qualitative Daten'!BQ26=-8,1,0)</f>
        <v>0</v>
      </c>
      <c r="BR19">
        <f>IF('Qualitative Daten'!BR26=-6,1,0)</f>
        <v>0</v>
      </c>
      <c r="BS19">
        <f>IF('Qualitative Daten'!BS26=15,1,0)</f>
        <v>0</v>
      </c>
      <c r="BT19">
        <f>IF('Qualitative Daten'!BT26=5,1,0)</f>
        <v>0</v>
      </c>
      <c r="BU19">
        <f>IF('Qualitative Daten'!BU26=2,1,0)</f>
        <v>0</v>
      </c>
      <c r="BV19">
        <f>IF('Qualitative Daten'!BV26=-12,1,0)</f>
        <v>0</v>
      </c>
      <c r="BW19">
        <f>IF('Qualitative Daten'!BW26=17,1,0)</f>
        <v>0</v>
      </c>
      <c r="BX19">
        <f>IF('Qualitative Daten'!BX26=-4,1,0)</f>
        <v>0</v>
      </c>
      <c r="BY19">
        <f>IF('Qualitative Daten'!BY26=2,1,0)</f>
        <v>0</v>
      </c>
      <c r="BZ19">
        <f>IF('Qualitative Daten'!BZ26=6,1,0)</f>
        <v>0</v>
      </c>
      <c r="CA19">
        <f>IF('Qualitative Daten'!CA26=12,1,0)</f>
        <v>0</v>
      </c>
      <c r="CB19">
        <f>IF('Qualitative Daten'!CB26=80,1,0)</f>
        <v>0</v>
      </c>
      <c r="CC19">
        <f>IF('Qualitative Daten'!CC26=750,1,0)</f>
        <v>0</v>
      </c>
      <c r="CD19">
        <f>IF('Qualitative Daten'!CD26=27,1,0)</f>
        <v>0</v>
      </c>
      <c r="CE19">
        <f>IF('Qualitative Daten'!CE26=200,1,0)</f>
        <v>0</v>
      </c>
      <c r="CF19">
        <f>IF('Qualitative Daten'!CF26=3,1,0)</f>
        <v>0</v>
      </c>
      <c r="CG19">
        <f>IF('Qualitative Daten'!CG26=1,1,0)</f>
        <v>0</v>
      </c>
      <c r="CH19">
        <f>IF('Qualitative Daten'!CH26=75,1,0)</f>
        <v>0</v>
      </c>
      <c r="CI19">
        <f>IF('Qualitative Daten'!CI26=50,1,0)</f>
        <v>0</v>
      </c>
      <c r="CJ19">
        <f>IF('Qualitative Daten'!CJ26=20,1,0)</f>
        <v>0</v>
      </c>
      <c r="CK19">
        <f>IF('Qualitative Daten'!CK26=45,1,0)</f>
        <v>0</v>
      </c>
      <c r="CL19">
        <f>IF('Qualitative Daten'!CL26=20,1,0)</f>
        <v>0</v>
      </c>
      <c r="CM19">
        <f>IF(OR('Qualitative Daten'!CM26="a+a+4+4",'Qualitative Daten'!CM26="2a+8",'Qualitative Daten'!CM26="2a+2*4",'Qualitative Daten'!CM26="a+4+a+4",'Qualitative Daten'!CM26="2*a+2*4",'Qualitative Daten'!CM26="a*2+4*2",'Qualitative Daten'!CM26="2(a+4)"),1,0)</f>
        <v>0</v>
      </c>
      <c r="CN19">
        <f>IF('Qualitative Daten'!CN26=0,1,0)</f>
        <v>1</v>
      </c>
      <c r="CO19">
        <f>IF('Qualitative Daten'!CO26=3,1,0)</f>
        <v>0</v>
      </c>
      <c r="CP19">
        <f>IF('Qualitative Daten'!CP26=698,1,0)</f>
        <v>0</v>
      </c>
      <c r="CQ19">
        <f>IF('Qualitative Daten'!CQ26=73,1,0)</f>
        <v>0</v>
      </c>
      <c r="CR19">
        <f>IF('Qualitative Daten'!CR26=37,1,0)</f>
        <v>0</v>
      </c>
      <c r="CS19">
        <f>IF('Qualitative Daten'!CS26=2,1,0)</f>
        <v>0</v>
      </c>
      <c r="CT19">
        <f>IF('Qualitative Daten'!CT26=3,1,0)</f>
        <v>0</v>
      </c>
      <c r="CU19">
        <f>IF('Qualitative Daten'!CU26=2,1,0)</f>
        <v>0</v>
      </c>
      <c r="CV19">
        <f>IF(OR('Qualitative Daten'!CV26="x+3",'Qualitative Daten'!CV26="3+x"),1,0)</f>
        <v>0</v>
      </c>
      <c r="CW19">
        <f>IF(OR('Qualitative Daten'!CW26="x-3",'Qualitative Daten'!CW26="-3+x"),1,0)</f>
        <v>0</v>
      </c>
      <c r="CX19">
        <f>IF(OR('Qualitative Daten'!CX26="2a",'Qualitative Daten'!CX26="a+a",'Qualitative Daten'!CX26="a*2",'Qualitative Daten'!CX26="2*a"),1,0)</f>
        <v>0</v>
      </c>
      <c r="CZ19">
        <f t="shared" si="0"/>
        <v>5</v>
      </c>
      <c r="DA19">
        <f t="shared" si="1"/>
        <v>95</v>
      </c>
      <c r="DB19">
        <f>COUNTIF('Qualitative Daten'!C26:CX26,999)</f>
        <v>0</v>
      </c>
      <c r="DC19">
        <f t="shared" si="2"/>
        <v>95</v>
      </c>
      <c r="DD19" s="2">
        <f t="shared" si="3"/>
        <v>0.05</v>
      </c>
      <c r="DE19" s="2">
        <f t="shared" si="4"/>
        <v>2.4390243902439025E-2</v>
      </c>
      <c r="DF19" s="2">
        <f t="shared" si="5"/>
        <v>7.1428571428571425E-2</v>
      </c>
      <c r="DG19" s="2">
        <f t="shared" si="6"/>
        <v>0.22222222222222221</v>
      </c>
      <c r="DH19" s="2">
        <f t="shared" si="7"/>
        <v>0</v>
      </c>
      <c r="DI19" s="2">
        <f t="shared" si="8"/>
        <v>0</v>
      </c>
      <c r="DJ19" s="2">
        <f t="shared" si="9"/>
        <v>8.3333333333333329E-2</v>
      </c>
    </row>
    <row r="20" spans="1:114" x14ac:dyDescent="0.35">
      <c r="A20">
        <f>'Qualitative Daten'!A27</f>
        <v>0</v>
      </c>
      <c r="B20">
        <f>'Qualitative Daten'!B27</f>
        <v>0</v>
      </c>
      <c r="C20">
        <f>IF('Qualitative Daten'!C27=7000,1,0)</f>
        <v>0</v>
      </c>
      <c r="D20">
        <f>IF('Qualitative Daten'!D27=5300,1,0)</f>
        <v>0</v>
      </c>
      <c r="E20">
        <f>IF('Qualitative Daten'!E27=4080,1,0)</f>
        <v>0</v>
      </c>
      <c r="F20">
        <f>IF('Qualitative Daten'!F27=12500,1,0)</f>
        <v>0</v>
      </c>
      <c r="G20">
        <f>IF('Qualitative Daten'!G27=9900,1,0)</f>
        <v>0</v>
      </c>
      <c r="H20">
        <f>IF('Qualitative Daten'!H27=4600,1,0)</f>
        <v>0</v>
      </c>
      <c r="I20">
        <f>IF('Qualitative Daten'!I27=4000,1,0)</f>
        <v>0</v>
      </c>
      <c r="J20">
        <f>IF('Qualitative Daten'!J27=6999,1,0)</f>
        <v>0</v>
      </c>
      <c r="K20">
        <f>IF('Qualitative Daten'!K27=2490,1,0)</f>
        <v>0</v>
      </c>
      <c r="L20">
        <f>IF('Qualitative Daten'!L27=3900,1,0)</f>
        <v>0</v>
      </c>
      <c r="M20">
        <f>IF('Qualitative Daten'!M27="&gt;",1,0)</f>
        <v>0</v>
      </c>
      <c r="N20">
        <f>IF('Qualitative Daten'!N27="&gt;",1,0)</f>
        <v>0</v>
      </c>
      <c r="O20">
        <f>IF('Qualitative Daten'!O27="&lt;",1,0)</f>
        <v>0</v>
      </c>
      <c r="P20">
        <f>IF('Qualitative Daten'!P27=500,1,0)</f>
        <v>0</v>
      </c>
      <c r="Q20">
        <f>IF('Qualitative Daten'!Q27=836,1,0)</f>
        <v>0</v>
      </c>
      <c r="R20">
        <f>IF('Qualitative Daten'!R27=4500,1,0)</f>
        <v>0</v>
      </c>
      <c r="S20">
        <f>IF('Qualitative Daten'!S27=64000,1,0)</f>
        <v>0</v>
      </c>
      <c r="T20">
        <f>IF('Qualitative Daten'!T27=699,1,0)</f>
        <v>0</v>
      </c>
      <c r="U20">
        <f>IF('Qualitative Daten'!U27=254,1,0)</f>
        <v>0</v>
      </c>
      <c r="V20">
        <f>IF('Qualitative Daten'!V27=2500,1,0)</f>
        <v>0</v>
      </c>
      <c r="W20">
        <f>IF('Qualitative Daten'!W27=49000,1,0)</f>
        <v>0</v>
      </c>
      <c r="X20">
        <f>IF('Qualitative Daten'!X27=45,1,0)</f>
        <v>0</v>
      </c>
      <c r="Y20">
        <f>IF('Qualitative Daten'!Y27=699,1,0)</f>
        <v>0</v>
      </c>
      <c r="Z20">
        <f>IF('Qualitative Daten'!Z27=51,1,0)</f>
        <v>0</v>
      </c>
      <c r="AA20">
        <f>IF('Qualitative Daten'!AA27=78,1,0)</f>
        <v>0</v>
      </c>
      <c r="AB20">
        <f>IF('Qualitative Daten'!AB27=6,1,0)</f>
        <v>0</v>
      </c>
      <c r="AC20">
        <f>IF('Qualitative Daten'!AC27=80,1,0)</f>
        <v>0</v>
      </c>
      <c r="AD20">
        <f>IF('Qualitative Daten'!AD27=32,1,0)</f>
        <v>0</v>
      </c>
      <c r="AE20">
        <f>IF('Qualitative Daten'!AE27=0,1,0)</f>
        <v>1</v>
      </c>
      <c r="AF20">
        <f>IF('Qualitative Daten'!AF27=35000,1,0)</f>
        <v>0</v>
      </c>
      <c r="AG20">
        <f>IF('Qualitative Daten'!AG27=1000,1,0)</f>
        <v>0</v>
      </c>
      <c r="AH20">
        <f>IF('Qualitative Daten'!AH27=8,1,0)</f>
        <v>0</v>
      </c>
      <c r="AI20">
        <f>IF('Qualitative Daten'!AI27=1,1,0)</f>
        <v>0</v>
      </c>
      <c r="AJ20">
        <f>IF('Qualitative Daten'!AJ27=7,1,0)</f>
        <v>0</v>
      </c>
      <c r="AK20">
        <f>IF('Qualitative Daten'!AK27=8,1,0)</f>
        <v>0</v>
      </c>
      <c r="AL20">
        <f>IF('Qualitative Daten'!AL27=600,1,0)</f>
        <v>0</v>
      </c>
      <c r="AM20">
        <f>IF('Qualitative Daten'!AM27=800,1,0)</f>
        <v>0</v>
      </c>
      <c r="AN20">
        <f>IF('Qualitative Daten'!AN27=42,1,0)</f>
        <v>0</v>
      </c>
      <c r="AO20">
        <f>IF('Qualitative Daten'!AO27=43,1,0)</f>
        <v>0</v>
      </c>
      <c r="AP20">
        <f>IF('Qualitative Daten'!AP27=9,1,0)</f>
        <v>0</v>
      </c>
      <c r="AQ20">
        <f>IF('Qualitative Daten'!AQ27=81,1,0)</f>
        <v>0</v>
      </c>
      <c r="AR20">
        <f>IF('Qualitative Daten'!AR27=1,1,0)</f>
        <v>0</v>
      </c>
      <c r="AS20">
        <f>IF('Qualitative Daten'!AS27=1,1,0)</f>
        <v>0</v>
      </c>
      <c r="AT20">
        <f>IF(OR('Qualitative Daten'!AT27=0.6,'Qualitative Daten'!AT27="3'5"),1,0)</f>
        <v>0</v>
      </c>
      <c r="AU20">
        <f>IF(OR('Qualitative Daten'!AU27=2.25,'Qualitative Daten'!AU27="2,1'4",'Qualitative Daten'!AU27="9'4"),1,0)</f>
        <v>0</v>
      </c>
      <c r="AV20">
        <f>IF('Qualitative Daten'!AV27=3,1,0)</f>
        <v>0</v>
      </c>
      <c r="AW20">
        <f>IF('Qualitative Daten'!AW27=6,1,0)</f>
        <v>0</v>
      </c>
      <c r="AX20">
        <f>IF('Qualitative Daten'!AX27=0,1,0)</f>
        <v>1</v>
      </c>
      <c r="AY20">
        <f>IF('Qualitative Daten'!AY27=3,1,0)</f>
        <v>0</v>
      </c>
      <c r="AZ20">
        <f>IF(OR('Qualitative Daten'!AZ27="7'5",'Qualitative Daten'!AZ27="1,2'5"),1,0)</f>
        <v>0</v>
      </c>
      <c r="BA20">
        <f>IF('Qualitative Daten'!BA27="1'8",1,0)</f>
        <v>0</v>
      </c>
      <c r="BB20">
        <f>IF('Qualitative Daten'!BB27="12'25",1,0)</f>
        <v>0</v>
      </c>
      <c r="BC20">
        <f>IF(OR('Qualitative Daten'!BC27="6'15",'Qualitative Daten'!BC27="2'5",'Qualitative Daten'!BC27="90'225",'Qualitative Daten'!BC27=0.4),1,0)</f>
        <v>0</v>
      </c>
      <c r="BD20">
        <f>IF(OR('Qualitative Daten'!BD27="9'2",'Qualitative Daten'!BD27=4.5,'Qualitative Daten'!BD27="4,1'2"),1,0)</f>
        <v>0</v>
      </c>
      <c r="BE20">
        <f>IF('Qualitative Daten'!BE27="15'16",1,0)</f>
        <v>0</v>
      </c>
      <c r="BF20">
        <f>IF('Qualitative Daten'!BF27=2.56,1,0)</f>
        <v>0</v>
      </c>
      <c r="BG20">
        <f>IF('Qualitative Daten'!BG27=1.49,1,0)</f>
        <v>0</v>
      </c>
      <c r="BH20">
        <f>IF('Qualitative Daten'!BH27=3.5,1,0)</f>
        <v>0</v>
      </c>
      <c r="BI20">
        <f>IF('Qualitative Daten'!BI27=4.82,1,0)</f>
        <v>0</v>
      </c>
      <c r="BJ20">
        <f>IF('Qualitative Daten'!BJ27=22.38,1,0)</f>
        <v>0</v>
      </c>
      <c r="BK20">
        <f>IF(AND('Qualitative Daten'!BK27&gt;2.6,'Qualitative Daten'!BK27&lt;&gt;999),1,0)</f>
        <v>0</v>
      </c>
      <c r="BL20">
        <f>IF('Qualitative Daten'!BL27&lt;0.06,1,0)</f>
        <v>1</v>
      </c>
      <c r="BM20">
        <f>IF(AND('Qualitative Daten'!BM27&gt;-2.5,'Qualitative Daten'!BM27&lt;&gt;999),1,0)</f>
        <v>1</v>
      </c>
      <c r="BN20">
        <f>IF('Qualitative Daten'!BN27&lt;-0.3,1,0)</f>
        <v>0</v>
      </c>
      <c r="BO20">
        <f>IF('Qualitative Daten'!BO27=-2,1,0)</f>
        <v>0</v>
      </c>
      <c r="BP20">
        <f>IF('Qualitative Daten'!BP27=-4,1,0)</f>
        <v>0</v>
      </c>
      <c r="BQ20">
        <f>IF('Qualitative Daten'!BQ27=-8,1,0)</f>
        <v>0</v>
      </c>
      <c r="BR20">
        <f>IF('Qualitative Daten'!BR27=-6,1,0)</f>
        <v>0</v>
      </c>
      <c r="BS20">
        <f>IF('Qualitative Daten'!BS27=15,1,0)</f>
        <v>0</v>
      </c>
      <c r="BT20">
        <f>IF('Qualitative Daten'!BT27=5,1,0)</f>
        <v>0</v>
      </c>
      <c r="BU20">
        <f>IF('Qualitative Daten'!BU27=2,1,0)</f>
        <v>0</v>
      </c>
      <c r="BV20">
        <f>IF('Qualitative Daten'!BV27=-12,1,0)</f>
        <v>0</v>
      </c>
      <c r="BW20">
        <f>IF('Qualitative Daten'!BW27=17,1,0)</f>
        <v>0</v>
      </c>
      <c r="BX20">
        <f>IF('Qualitative Daten'!BX27=-4,1,0)</f>
        <v>0</v>
      </c>
      <c r="BY20">
        <f>IF('Qualitative Daten'!BY27=2,1,0)</f>
        <v>0</v>
      </c>
      <c r="BZ20">
        <f>IF('Qualitative Daten'!BZ27=6,1,0)</f>
        <v>0</v>
      </c>
      <c r="CA20">
        <f>IF('Qualitative Daten'!CA27=12,1,0)</f>
        <v>0</v>
      </c>
      <c r="CB20">
        <f>IF('Qualitative Daten'!CB27=80,1,0)</f>
        <v>0</v>
      </c>
      <c r="CC20">
        <f>IF('Qualitative Daten'!CC27=750,1,0)</f>
        <v>0</v>
      </c>
      <c r="CD20">
        <f>IF('Qualitative Daten'!CD27=27,1,0)</f>
        <v>0</v>
      </c>
      <c r="CE20">
        <f>IF('Qualitative Daten'!CE27=200,1,0)</f>
        <v>0</v>
      </c>
      <c r="CF20">
        <f>IF('Qualitative Daten'!CF27=3,1,0)</f>
        <v>0</v>
      </c>
      <c r="CG20">
        <f>IF('Qualitative Daten'!CG27=1,1,0)</f>
        <v>0</v>
      </c>
      <c r="CH20">
        <f>IF('Qualitative Daten'!CH27=75,1,0)</f>
        <v>0</v>
      </c>
      <c r="CI20">
        <f>IF('Qualitative Daten'!CI27=50,1,0)</f>
        <v>0</v>
      </c>
      <c r="CJ20">
        <f>IF('Qualitative Daten'!CJ27=20,1,0)</f>
        <v>0</v>
      </c>
      <c r="CK20">
        <f>IF('Qualitative Daten'!CK27=45,1,0)</f>
        <v>0</v>
      </c>
      <c r="CL20">
        <f>IF('Qualitative Daten'!CL27=20,1,0)</f>
        <v>0</v>
      </c>
      <c r="CM20">
        <f>IF(OR('Qualitative Daten'!CM27="a+a+4+4",'Qualitative Daten'!CM27="2a+8",'Qualitative Daten'!CM27="2a+2*4",'Qualitative Daten'!CM27="a+4+a+4",'Qualitative Daten'!CM27="2*a+2*4",'Qualitative Daten'!CM27="a*2+4*2",'Qualitative Daten'!CM27="2(a+4)"),1,0)</f>
        <v>0</v>
      </c>
      <c r="CN20">
        <f>IF('Qualitative Daten'!CN27=0,1,0)</f>
        <v>1</v>
      </c>
      <c r="CO20">
        <f>IF('Qualitative Daten'!CO27=3,1,0)</f>
        <v>0</v>
      </c>
      <c r="CP20">
        <f>IF('Qualitative Daten'!CP27=698,1,0)</f>
        <v>0</v>
      </c>
      <c r="CQ20">
        <f>IF('Qualitative Daten'!CQ27=73,1,0)</f>
        <v>0</v>
      </c>
      <c r="CR20">
        <f>IF('Qualitative Daten'!CR27=37,1,0)</f>
        <v>0</v>
      </c>
      <c r="CS20">
        <f>IF('Qualitative Daten'!CS27=2,1,0)</f>
        <v>0</v>
      </c>
      <c r="CT20">
        <f>IF('Qualitative Daten'!CT27=3,1,0)</f>
        <v>0</v>
      </c>
      <c r="CU20">
        <f>IF('Qualitative Daten'!CU27=2,1,0)</f>
        <v>0</v>
      </c>
      <c r="CV20">
        <f>IF(OR('Qualitative Daten'!CV27="x+3",'Qualitative Daten'!CV27="3+x"),1,0)</f>
        <v>0</v>
      </c>
      <c r="CW20">
        <f>IF(OR('Qualitative Daten'!CW27="x-3",'Qualitative Daten'!CW27="-3+x"),1,0)</f>
        <v>0</v>
      </c>
      <c r="CX20">
        <f>IF(OR('Qualitative Daten'!CX27="2a",'Qualitative Daten'!CX27="a+a",'Qualitative Daten'!CX27="a*2",'Qualitative Daten'!CX27="2*a"),1,0)</f>
        <v>0</v>
      </c>
      <c r="CZ20">
        <f t="shared" si="0"/>
        <v>5</v>
      </c>
      <c r="DA20">
        <f t="shared" si="1"/>
        <v>95</v>
      </c>
      <c r="DB20">
        <f>COUNTIF('Qualitative Daten'!C27:CX27,999)</f>
        <v>0</v>
      </c>
      <c r="DC20">
        <f t="shared" si="2"/>
        <v>95</v>
      </c>
      <c r="DD20" s="2">
        <f t="shared" si="3"/>
        <v>0.05</v>
      </c>
      <c r="DE20" s="2">
        <f t="shared" si="4"/>
        <v>2.4390243902439025E-2</v>
      </c>
      <c r="DF20" s="2">
        <f t="shared" si="5"/>
        <v>7.1428571428571425E-2</v>
      </c>
      <c r="DG20" s="2">
        <f t="shared" si="6"/>
        <v>0.22222222222222221</v>
      </c>
      <c r="DH20" s="2">
        <f t="shared" si="7"/>
        <v>0</v>
      </c>
      <c r="DI20" s="2">
        <f t="shared" si="8"/>
        <v>0</v>
      </c>
      <c r="DJ20" s="2">
        <f t="shared" si="9"/>
        <v>8.3333333333333329E-2</v>
      </c>
    </row>
    <row r="21" spans="1:114" x14ac:dyDescent="0.35">
      <c r="A21">
        <f>'Qualitative Daten'!A28</f>
        <v>0</v>
      </c>
      <c r="B21">
        <f>'Qualitative Daten'!B28</f>
        <v>0</v>
      </c>
      <c r="C21">
        <f>IF('Qualitative Daten'!C28=7000,1,0)</f>
        <v>0</v>
      </c>
      <c r="D21">
        <f>IF('Qualitative Daten'!D28=5300,1,0)</f>
        <v>0</v>
      </c>
      <c r="E21">
        <f>IF('Qualitative Daten'!E28=4080,1,0)</f>
        <v>0</v>
      </c>
      <c r="F21">
        <f>IF('Qualitative Daten'!F28=12500,1,0)</f>
        <v>0</v>
      </c>
      <c r="G21">
        <f>IF('Qualitative Daten'!G28=9900,1,0)</f>
        <v>0</v>
      </c>
      <c r="H21">
        <f>IF('Qualitative Daten'!H28=4600,1,0)</f>
        <v>0</v>
      </c>
      <c r="I21">
        <f>IF('Qualitative Daten'!I28=4000,1,0)</f>
        <v>0</v>
      </c>
      <c r="J21">
        <f>IF('Qualitative Daten'!J28=6999,1,0)</f>
        <v>0</v>
      </c>
      <c r="K21">
        <f>IF('Qualitative Daten'!K28=2490,1,0)</f>
        <v>0</v>
      </c>
      <c r="L21">
        <f>IF('Qualitative Daten'!L28=3900,1,0)</f>
        <v>0</v>
      </c>
      <c r="M21">
        <f>IF('Qualitative Daten'!M28="&gt;",1,0)</f>
        <v>0</v>
      </c>
      <c r="N21">
        <f>IF('Qualitative Daten'!N28="&gt;",1,0)</f>
        <v>0</v>
      </c>
      <c r="O21">
        <f>IF('Qualitative Daten'!O28="&lt;",1,0)</f>
        <v>0</v>
      </c>
      <c r="P21">
        <f>IF('Qualitative Daten'!P28=500,1,0)</f>
        <v>0</v>
      </c>
      <c r="Q21">
        <f>IF('Qualitative Daten'!Q28=836,1,0)</f>
        <v>0</v>
      </c>
      <c r="R21">
        <f>IF('Qualitative Daten'!R28=4500,1,0)</f>
        <v>0</v>
      </c>
      <c r="S21">
        <f>IF('Qualitative Daten'!S28=64000,1,0)</f>
        <v>0</v>
      </c>
      <c r="T21">
        <f>IF('Qualitative Daten'!T28=699,1,0)</f>
        <v>0</v>
      </c>
      <c r="U21">
        <f>IF('Qualitative Daten'!U28=254,1,0)</f>
        <v>0</v>
      </c>
      <c r="V21">
        <f>IF('Qualitative Daten'!V28=2500,1,0)</f>
        <v>0</v>
      </c>
      <c r="W21">
        <f>IF('Qualitative Daten'!W28=49000,1,0)</f>
        <v>0</v>
      </c>
      <c r="X21">
        <f>IF('Qualitative Daten'!X28=45,1,0)</f>
        <v>0</v>
      </c>
      <c r="Y21">
        <f>IF('Qualitative Daten'!Y28=699,1,0)</f>
        <v>0</v>
      </c>
      <c r="Z21">
        <f>IF('Qualitative Daten'!Z28=51,1,0)</f>
        <v>0</v>
      </c>
      <c r="AA21">
        <f>IF('Qualitative Daten'!AA28=78,1,0)</f>
        <v>0</v>
      </c>
      <c r="AB21">
        <f>IF('Qualitative Daten'!AB28=6,1,0)</f>
        <v>0</v>
      </c>
      <c r="AC21">
        <f>IF('Qualitative Daten'!AC28=80,1,0)</f>
        <v>0</v>
      </c>
      <c r="AD21">
        <f>IF('Qualitative Daten'!AD28=32,1,0)</f>
        <v>0</v>
      </c>
      <c r="AE21">
        <f>IF('Qualitative Daten'!AE28=0,1,0)</f>
        <v>1</v>
      </c>
      <c r="AF21">
        <f>IF('Qualitative Daten'!AF28=35000,1,0)</f>
        <v>0</v>
      </c>
      <c r="AG21">
        <f>IF('Qualitative Daten'!AG28=1000,1,0)</f>
        <v>0</v>
      </c>
      <c r="AH21">
        <f>IF('Qualitative Daten'!AH28=8,1,0)</f>
        <v>0</v>
      </c>
      <c r="AI21">
        <f>IF('Qualitative Daten'!AI28=1,1,0)</f>
        <v>0</v>
      </c>
      <c r="AJ21">
        <f>IF('Qualitative Daten'!AJ28=7,1,0)</f>
        <v>0</v>
      </c>
      <c r="AK21">
        <f>IF('Qualitative Daten'!AK28=8,1,0)</f>
        <v>0</v>
      </c>
      <c r="AL21">
        <f>IF('Qualitative Daten'!AL28=600,1,0)</f>
        <v>0</v>
      </c>
      <c r="AM21">
        <f>IF('Qualitative Daten'!AM28=800,1,0)</f>
        <v>0</v>
      </c>
      <c r="AN21">
        <f>IF('Qualitative Daten'!AN28=42,1,0)</f>
        <v>0</v>
      </c>
      <c r="AO21">
        <f>IF('Qualitative Daten'!AO28=43,1,0)</f>
        <v>0</v>
      </c>
      <c r="AP21">
        <f>IF('Qualitative Daten'!AP28=9,1,0)</f>
        <v>0</v>
      </c>
      <c r="AQ21">
        <f>IF('Qualitative Daten'!AQ28=81,1,0)</f>
        <v>0</v>
      </c>
      <c r="AR21">
        <f>IF('Qualitative Daten'!AR28=1,1,0)</f>
        <v>0</v>
      </c>
      <c r="AS21">
        <f>IF('Qualitative Daten'!AS28=1,1,0)</f>
        <v>0</v>
      </c>
      <c r="AT21">
        <f>IF(OR('Qualitative Daten'!AT28=0.6,'Qualitative Daten'!AT28="3'5"),1,0)</f>
        <v>0</v>
      </c>
      <c r="AU21">
        <f>IF(OR('Qualitative Daten'!AU28=2.25,'Qualitative Daten'!AU28="2,1'4",'Qualitative Daten'!AU28="9'4"),1,0)</f>
        <v>0</v>
      </c>
      <c r="AV21">
        <f>IF('Qualitative Daten'!AV28=3,1,0)</f>
        <v>0</v>
      </c>
      <c r="AW21">
        <f>IF('Qualitative Daten'!AW28=6,1,0)</f>
        <v>0</v>
      </c>
      <c r="AX21">
        <f>IF('Qualitative Daten'!AX28=0,1,0)</f>
        <v>1</v>
      </c>
      <c r="AY21">
        <f>IF('Qualitative Daten'!AY28=3,1,0)</f>
        <v>0</v>
      </c>
      <c r="AZ21">
        <f>IF(OR('Qualitative Daten'!AZ28="7'5",'Qualitative Daten'!AZ28="1,2'5"),1,0)</f>
        <v>0</v>
      </c>
      <c r="BA21">
        <f>IF('Qualitative Daten'!BA28="1'8",1,0)</f>
        <v>0</v>
      </c>
      <c r="BB21">
        <f>IF('Qualitative Daten'!BB28="12'25",1,0)</f>
        <v>0</v>
      </c>
      <c r="BC21">
        <f>IF(OR('Qualitative Daten'!BC28="6'15",'Qualitative Daten'!BC28="2'5",'Qualitative Daten'!BC28="90'225",'Qualitative Daten'!BC28=0.4),1,0)</f>
        <v>0</v>
      </c>
      <c r="BD21">
        <f>IF(OR('Qualitative Daten'!BD28="9'2",'Qualitative Daten'!BD28=4.5,'Qualitative Daten'!BD28="4,1'2"),1,0)</f>
        <v>0</v>
      </c>
      <c r="BE21">
        <f>IF('Qualitative Daten'!BE28="15'16",1,0)</f>
        <v>0</v>
      </c>
      <c r="BF21">
        <f>IF('Qualitative Daten'!BF28=2.56,1,0)</f>
        <v>0</v>
      </c>
      <c r="BG21">
        <f>IF('Qualitative Daten'!BG28=1.49,1,0)</f>
        <v>0</v>
      </c>
      <c r="BH21">
        <f>IF('Qualitative Daten'!BH28=3.5,1,0)</f>
        <v>0</v>
      </c>
      <c r="BI21">
        <f>IF('Qualitative Daten'!BI28=4.82,1,0)</f>
        <v>0</v>
      </c>
      <c r="BJ21">
        <f>IF('Qualitative Daten'!BJ28=22.38,1,0)</f>
        <v>0</v>
      </c>
      <c r="BK21">
        <f>IF(AND('Qualitative Daten'!BK28&gt;2.6,'Qualitative Daten'!BK28&lt;&gt;999),1,0)</f>
        <v>0</v>
      </c>
      <c r="BL21">
        <f>IF('Qualitative Daten'!BL28&lt;0.06,1,0)</f>
        <v>1</v>
      </c>
      <c r="BM21">
        <f>IF(AND('Qualitative Daten'!BM28&gt;-2.5,'Qualitative Daten'!BM28&lt;&gt;999),1,0)</f>
        <v>1</v>
      </c>
      <c r="BN21">
        <f>IF('Qualitative Daten'!BN28&lt;-0.3,1,0)</f>
        <v>0</v>
      </c>
      <c r="BO21">
        <f>IF('Qualitative Daten'!BO28=-2,1,0)</f>
        <v>0</v>
      </c>
      <c r="BP21">
        <f>IF('Qualitative Daten'!BP28=-4,1,0)</f>
        <v>0</v>
      </c>
      <c r="BQ21">
        <f>IF('Qualitative Daten'!BQ28=-8,1,0)</f>
        <v>0</v>
      </c>
      <c r="BR21">
        <f>IF('Qualitative Daten'!BR28=-6,1,0)</f>
        <v>0</v>
      </c>
      <c r="BS21">
        <f>IF('Qualitative Daten'!BS28=15,1,0)</f>
        <v>0</v>
      </c>
      <c r="BT21">
        <f>IF('Qualitative Daten'!BT28=5,1,0)</f>
        <v>0</v>
      </c>
      <c r="BU21">
        <f>IF('Qualitative Daten'!BU28=2,1,0)</f>
        <v>0</v>
      </c>
      <c r="BV21">
        <f>IF('Qualitative Daten'!BV28=-12,1,0)</f>
        <v>0</v>
      </c>
      <c r="BW21">
        <f>IF('Qualitative Daten'!BW28=17,1,0)</f>
        <v>0</v>
      </c>
      <c r="BX21">
        <f>IF('Qualitative Daten'!BX28=-4,1,0)</f>
        <v>0</v>
      </c>
      <c r="BY21">
        <f>IF('Qualitative Daten'!BY28=2,1,0)</f>
        <v>0</v>
      </c>
      <c r="BZ21">
        <f>IF('Qualitative Daten'!BZ28=6,1,0)</f>
        <v>0</v>
      </c>
      <c r="CA21">
        <f>IF('Qualitative Daten'!CA28=12,1,0)</f>
        <v>0</v>
      </c>
      <c r="CB21">
        <f>IF('Qualitative Daten'!CB28=80,1,0)</f>
        <v>0</v>
      </c>
      <c r="CC21">
        <f>IF('Qualitative Daten'!CC28=750,1,0)</f>
        <v>0</v>
      </c>
      <c r="CD21">
        <f>IF('Qualitative Daten'!CD28=27,1,0)</f>
        <v>0</v>
      </c>
      <c r="CE21">
        <f>IF('Qualitative Daten'!CE28=200,1,0)</f>
        <v>0</v>
      </c>
      <c r="CF21">
        <f>IF('Qualitative Daten'!CF28=3,1,0)</f>
        <v>0</v>
      </c>
      <c r="CG21">
        <f>IF('Qualitative Daten'!CG28=1,1,0)</f>
        <v>0</v>
      </c>
      <c r="CH21">
        <f>IF('Qualitative Daten'!CH28=75,1,0)</f>
        <v>0</v>
      </c>
      <c r="CI21">
        <f>IF('Qualitative Daten'!CI28=50,1,0)</f>
        <v>0</v>
      </c>
      <c r="CJ21">
        <f>IF('Qualitative Daten'!CJ28=20,1,0)</f>
        <v>0</v>
      </c>
      <c r="CK21">
        <f>IF('Qualitative Daten'!CK28=45,1,0)</f>
        <v>0</v>
      </c>
      <c r="CL21">
        <f>IF('Qualitative Daten'!CL28=20,1,0)</f>
        <v>0</v>
      </c>
      <c r="CM21">
        <f>IF(OR('Qualitative Daten'!CM28="a+a+4+4",'Qualitative Daten'!CM28="2a+8",'Qualitative Daten'!CM28="2a+2*4",'Qualitative Daten'!CM28="a+4+a+4",'Qualitative Daten'!CM28="2*a+2*4",'Qualitative Daten'!CM28="a*2+4*2",'Qualitative Daten'!CM28="2(a+4)"),1,0)</f>
        <v>0</v>
      </c>
      <c r="CN21">
        <f>IF('Qualitative Daten'!CN28=0,1,0)</f>
        <v>1</v>
      </c>
      <c r="CO21">
        <f>IF('Qualitative Daten'!CO28=3,1,0)</f>
        <v>0</v>
      </c>
      <c r="CP21">
        <f>IF('Qualitative Daten'!CP28=698,1,0)</f>
        <v>0</v>
      </c>
      <c r="CQ21">
        <f>IF('Qualitative Daten'!CQ28=73,1,0)</f>
        <v>0</v>
      </c>
      <c r="CR21">
        <f>IF('Qualitative Daten'!CR28=37,1,0)</f>
        <v>0</v>
      </c>
      <c r="CS21">
        <f>IF('Qualitative Daten'!CS28=2,1,0)</f>
        <v>0</v>
      </c>
      <c r="CT21">
        <f>IF('Qualitative Daten'!CT28=3,1,0)</f>
        <v>0</v>
      </c>
      <c r="CU21">
        <f>IF('Qualitative Daten'!CU28=2,1,0)</f>
        <v>0</v>
      </c>
      <c r="CV21">
        <f>IF(OR('Qualitative Daten'!CV28="x+3",'Qualitative Daten'!CV28="3+x"),1,0)</f>
        <v>0</v>
      </c>
      <c r="CW21">
        <f>IF(OR('Qualitative Daten'!CW28="x-3",'Qualitative Daten'!CW28="-3+x"),1,0)</f>
        <v>0</v>
      </c>
      <c r="CX21">
        <f>IF(OR('Qualitative Daten'!CX28="2a",'Qualitative Daten'!CX28="a+a",'Qualitative Daten'!CX28="a*2",'Qualitative Daten'!CX28="2*a"),1,0)</f>
        <v>0</v>
      </c>
      <c r="CZ21">
        <f t="shared" si="0"/>
        <v>5</v>
      </c>
      <c r="DA21">
        <f t="shared" si="1"/>
        <v>95</v>
      </c>
      <c r="DB21">
        <f>COUNTIF('Qualitative Daten'!C28:CX28,999)</f>
        <v>0</v>
      </c>
      <c r="DC21">
        <f t="shared" si="2"/>
        <v>95</v>
      </c>
      <c r="DD21" s="2">
        <f t="shared" si="3"/>
        <v>0.05</v>
      </c>
      <c r="DE21" s="2">
        <f t="shared" si="4"/>
        <v>2.4390243902439025E-2</v>
      </c>
      <c r="DF21" s="2">
        <f t="shared" si="5"/>
        <v>7.1428571428571425E-2</v>
      </c>
      <c r="DG21" s="2">
        <f t="shared" si="6"/>
        <v>0.22222222222222221</v>
      </c>
      <c r="DH21" s="2">
        <f t="shared" si="7"/>
        <v>0</v>
      </c>
      <c r="DI21" s="2">
        <f t="shared" si="8"/>
        <v>0</v>
      </c>
      <c r="DJ21" s="2">
        <f t="shared" si="9"/>
        <v>8.3333333333333329E-2</v>
      </c>
    </row>
    <row r="22" spans="1:114" x14ac:dyDescent="0.35">
      <c r="A22">
        <f>'Qualitative Daten'!A29</f>
        <v>0</v>
      </c>
      <c r="B22">
        <f>'Qualitative Daten'!B29</f>
        <v>0</v>
      </c>
      <c r="C22">
        <f>IF('Qualitative Daten'!C29=7000,1,0)</f>
        <v>0</v>
      </c>
      <c r="D22">
        <f>IF('Qualitative Daten'!D29=5300,1,0)</f>
        <v>0</v>
      </c>
      <c r="E22">
        <f>IF('Qualitative Daten'!E29=4080,1,0)</f>
        <v>0</v>
      </c>
      <c r="F22">
        <f>IF('Qualitative Daten'!F29=12500,1,0)</f>
        <v>0</v>
      </c>
      <c r="G22">
        <f>IF('Qualitative Daten'!G29=9900,1,0)</f>
        <v>0</v>
      </c>
      <c r="H22">
        <f>IF('Qualitative Daten'!H29=4600,1,0)</f>
        <v>0</v>
      </c>
      <c r="I22">
        <f>IF('Qualitative Daten'!I29=4000,1,0)</f>
        <v>0</v>
      </c>
      <c r="J22">
        <f>IF('Qualitative Daten'!J29=6999,1,0)</f>
        <v>0</v>
      </c>
      <c r="K22">
        <f>IF('Qualitative Daten'!K29=2490,1,0)</f>
        <v>0</v>
      </c>
      <c r="L22">
        <f>IF('Qualitative Daten'!L29=3900,1,0)</f>
        <v>0</v>
      </c>
      <c r="M22">
        <f>IF('Qualitative Daten'!M29="&gt;",1,0)</f>
        <v>0</v>
      </c>
      <c r="N22">
        <f>IF('Qualitative Daten'!N29="&gt;",1,0)</f>
        <v>0</v>
      </c>
      <c r="O22">
        <f>IF('Qualitative Daten'!O29="&lt;",1,0)</f>
        <v>0</v>
      </c>
      <c r="P22">
        <f>IF('Qualitative Daten'!P29=500,1,0)</f>
        <v>0</v>
      </c>
      <c r="Q22">
        <f>IF('Qualitative Daten'!Q29=836,1,0)</f>
        <v>0</v>
      </c>
      <c r="R22">
        <f>IF('Qualitative Daten'!R29=4500,1,0)</f>
        <v>0</v>
      </c>
      <c r="S22">
        <f>IF('Qualitative Daten'!S29=64000,1,0)</f>
        <v>0</v>
      </c>
      <c r="T22">
        <f>IF('Qualitative Daten'!T29=699,1,0)</f>
        <v>0</v>
      </c>
      <c r="U22">
        <f>IF('Qualitative Daten'!U29=254,1,0)</f>
        <v>0</v>
      </c>
      <c r="V22">
        <f>IF('Qualitative Daten'!V29=2500,1,0)</f>
        <v>0</v>
      </c>
      <c r="W22">
        <f>IF('Qualitative Daten'!W29=49000,1,0)</f>
        <v>0</v>
      </c>
      <c r="X22">
        <f>IF('Qualitative Daten'!X29=45,1,0)</f>
        <v>0</v>
      </c>
      <c r="Y22">
        <f>IF('Qualitative Daten'!Y29=699,1,0)</f>
        <v>0</v>
      </c>
      <c r="Z22">
        <f>IF('Qualitative Daten'!Z29=51,1,0)</f>
        <v>0</v>
      </c>
      <c r="AA22">
        <f>IF('Qualitative Daten'!AA29=78,1,0)</f>
        <v>0</v>
      </c>
      <c r="AB22">
        <f>IF('Qualitative Daten'!AB29=6,1,0)</f>
        <v>0</v>
      </c>
      <c r="AC22">
        <f>IF('Qualitative Daten'!AC29=80,1,0)</f>
        <v>0</v>
      </c>
      <c r="AD22">
        <f>IF('Qualitative Daten'!AD29=32,1,0)</f>
        <v>0</v>
      </c>
      <c r="AE22">
        <f>IF('Qualitative Daten'!AE29=0,1,0)</f>
        <v>1</v>
      </c>
      <c r="AF22">
        <f>IF('Qualitative Daten'!AF29=35000,1,0)</f>
        <v>0</v>
      </c>
      <c r="AG22">
        <f>IF('Qualitative Daten'!AG29=1000,1,0)</f>
        <v>0</v>
      </c>
      <c r="AH22">
        <f>IF('Qualitative Daten'!AH29=8,1,0)</f>
        <v>0</v>
      </c>
      <c r="AI22">
        <f>IF('Qualitative Daten'!AI29=1,1,0)</f>
        <v>0</v>
      </c>
      <c r="AJ22">
        <f>IF('Qualitative Daten'!AJ29=7,1,0)</f>
        <v>0</v>
      </c>
      <c r="AK22">
        <f>IF('Qualitative Daten'!AK29=8,1,0)</f>
        <v>0</v>
      </c>
      <c r="AL22">
        <f>IF('Qualitative Daten'!AL29=600,1,0)</f>
        <v>0</v>
      </c>
      <c r="AM22">
        <f>IF('Qualitative Daten'!AM29=800,1,0)</f>
        <v>0</v>
      </c>
      <c r="AN22">
        <f>IF('Qualitative Daten'!AN29=42,1,0)</f>
        <v>0</v>
      </c>
      <c r="AO22">
        <f>IF('Qualitative Daten'!AO29=43,1,0)</f>
        <v>0</v>
      </c>
      <c r="AP22">
        <f>IF('Qualitative Daten'!AP29=9,1,0)</f>
        <v>0</v>
      </c>
      <c r="AQ22">
        <f>IF('Qualitative Daten'!AQ29=81,1,0)</f>
        <v>0</v>
      </c>
      <c r="AR22">
        <f>IF('Qualitative Daten'!AR29=1,1,0)</f>
        <v>0</v>
      </c>
      <c r="AS22">
        <f>IF('Qualitative Daten'!AS29=1,1,0)</f>
        <v>0</v>
      </c>
      <c r="AT22">
        <f>IF(OR('Qualitative Daten'!AT29=0.6,'Qualitative Daten'!AT29="3'5"),1,0)</f>
        <v>0</v>
      </c>
      <c r="AU22">
        <f>IF(OR('Qualitative Daten'!AU29=2.25,'Qualitative Daten'!AU29="2,1'4",'Qualitative Daten'!AU29="9'4"),1,0)</f>
        <v>0</v>
      </c>
      <c r="AV22">
        <f>IF('Qualitative Daten'!AV29=3,1,0)</f>
        <v>0</v>
      </c>
      <c r="AW22">
        <f>IF('Qualitative Daten'!AW29=6,1,0)</f>
        <v>0</v>
      </c>
      <c r="AX22">
        <f>IF('Qualitative Daten'!AX29=0,1,0)</f>
        <v>1</v>
      </c>
      <c r="AY22">
        <f>IF('Qualitative Daten'!AY29=3,1,0)</f>
        <v>0</v>
      </c>
      <c r="AZ22">
        <f>IF(OR('Qualitative Daten'!AZ29="7'5",'Qualitative Daten'!AZ29="1,2'5"),1,0)</f>
        <v>0</v>
      </c>
      <c r="BA22">
        <f>IF('Qualitative Daten'!BA29="1'8",1,0)</f>
        <v>0</v>
      </c>
      <c r="BB22">
        <f>IF('Qualitative Daten'!BB29="12'25",1,0)</f>
        <v>0</v>
      </c>
      <c r="BC22">
        <f>IF(OR('Qualitative Daten'!BC29="6'15",'Qualitative Daten'!BC29="2'5",'Qualitative Daten'!BC29="90'225",'Qualitative Daten'!BC29=0.4),1,0)</f>
        <v>0</v>
      </c>
      <c r="BD22">
        <f>IF(OR('Qualitative Daten'!BD29="9'2",'Qualitative Daten'!BD29=4.5,'Qualitative Daten'!BD29="4,1'2"),1,0)</f>
        <v>0</v>
      </c>
      <c r="BE22">
        <f>IF('Qualitative Daten'!BE29="15'16",1,0)</f>
        <v>0</v>
      </c>
      <c r="BF22">
        <f>IF('Qualitative Daten'!BF29=2.56,1,0)</f>
        <v>0</v>
      </c>
      <c r="BG22">
        <f>IF('Qualitative Daten'!BG29=1.49,1,0)</f>
        <v>0</v>
      </c>
      <c r="BH22">
        <f>IF('Qualitative Daten'!BH29=3.5,1,0)</f>
        <v>0</v>
      </c>
      <c r="BI22">
        <f>IF('Qualitative Daten'!BI29=4.82,1,0)</f>
        <v>0</v>
      </c>
      <c r="BJ22">
        <f>IF('Qualitative Daten'!BJ29=22.38,1,0)</f>
        <v>0</v>
      </c>
      <c r="BK22">
        <f>IF(AND('Qualitative Daten'!BK29&gt;2.6,'Qualitative Daten'!BK29&lt;&gt;999),1,0)</f>
        <v>0</v>
      </c>
      <c r="BL22">
        <f>IF('Qualitative Daten'!BL29&lt;0.06,1,0)</f>
        <v>1</v>
      </c>
      <c r="BM22">
        <f>IF(AND('Qualitative Daten'!BM29&gt;-2.5,'Qualitative Daten'!BM29&lt;&gt;999),1,0)</f>
        <v>1</v>
      </c>
      <c r="BN22">
        <f>IF('Qualitative Daten'!BN29&lt;-0.3,1,0)</f>
        <v>0</v>
      </c>
      <c r="BO22">
        <f>IF('Qualitative Daten'!BO29=-2,1,0)</f>
        <v>0</v>
      </c>
      <c r="BP22">
        <f>IF('Qualitative Daten'!BP29=-4,1,0)</f>
        <v>0</v>
      </c>
      <c r="BQ22">
        <f>IF('Qualitative Daten'!BQ29=-8,1,0)</f>
        <v>0</v>
      </c>
      <c r="BR22">
        <f>IF('Qualitative Daten'!BR29=-6,1,0)</f>
        <v>0</v>
      </c>
      <c r="BS22">
        <f>IF('Qualitative Daten'!BS29=15,1,0)</f>
        <v>0</v>
      </c>
      <c r="BT22">
        <f>IF('Qualitative Daten'!BT29=5,1,0)</f>
        <v>0</v>
      </c>
      <c r="BU22">
        <f>IF('Qualitative Daten'!BU29=2,1,0)</f>
        <v>0</v>
      </c>
      <c r="BV22">
        <f>IF('Qualitative Daten'!BV29=-12,1,0)</f>
        <v>0</v>
      </c>
      <c r="BW22">
        <f>IF('Qualitative Daten'!BW29=17,1,0)</f>
        <v>0</v>
      </c>
      <c r="BX22">
        <f>IF('Qualitative Daten'!BX29=-4,1,0)</f>
        <v>0</v>
      </c>
      <c r="BY22">
        <f>IF('Qualitative Daten'!BY29=2,1,0)</f>
        <v>0</v>
      </c>
      <c r="BZ22">
        <f>IF('Qualitative Daten'!BZ29=6,1,0)</f>
        <v>0</v>
      </c>
      <c r="CA22">
        <f>IF('Qualitative Daten'!CA29=12,1,0)</f>
        <v>0</v>
      </c>
      <c r="CB22">
        <f>IF('Qualitative Daten'!CB29=80,1,0)</f>
        <v>0</v>
      </c>
      <c r="CC22">
        <f>IF('Qualitative Daten'!CC29=750,1,0)</f>
        <v>0</v>
      </c>
      <c r="CD22">
        <f>IF('Qualitative Daten'!CD29=27,1,0)</f>
        <v>0</v>
      </c>
      <c r="CE22">
        <f>IF('Qualitative Daten'!CE29=200,1,0)</f>
        <v>0</v>
      </c>
      <c r="CF22">
        <f>IF('Qualitative Daten'!CF29=3,1,0)</f>
        <v>0</v>
      </c>
      <c r="CG22">
        <f>IF('Qualitative Daten'!CG29=1,1,0)</f>
        <v>0</v>
      </c>
      <c r="CH22">
        <f>IF('Qualitative Daten'!CH29=75,1,0)</f>
        <v>0</v>
      </c>
      <c r="CI22">
        <f>IF('Qualitative Daten'!CI29=50,1,0)</f>
        <v>0</v>
      </c>
      <c r="CJ22">
        <f>IF('Qualitative Daten'!CJ29=20,1,0)</f>
        <v>0</v>
      </c>
      <c r="CK22">
        <f>IF('Qualitative Daten'!CK29=45,1,0)</f>
        <v>0</v>
      </c>
      <c r="CL22">
        <f>IF('Qualitative Daten'!CL29=20,1,0)</f>
        <v>0</v>
      </c>
      <c r="CM22">
        <f>IF(OR('Qualitative Daten'!CM29="a+a+4+4",'Qualitative Daten'!CM29="2a+8",'Qualitative Daten'!CM29="2a+2*4",'Qualitative Daten'!CM29="a+4+a+4",'Qualitative Daten'!CM29="2*a+2*4",'Qualitative Daten'!CM29="a*2+4*2",'Qualitative Daten'!CM29="2(a+4)"),1,0)</f>
        <v>0</v>
      </c>
      <c r="CN22">
        <f>IF('Qualitative Daten'!CN29=0,1,0)</f>
        <v>1</v>
      </c>
      <c r="CO22">
        <f>IF('Qualitative Daten'!CO29=3,1,0)</f>
        <v>0</v>
      </c>
      <c r="CP22">
        <f>IF('Qualitative Daten'!CP29=698,1,0)</f>
        <v>0</v>
      </c>
      <c r="CQ22">
        <f>IF('Qualitative Daten'!CQ29=73,1,0)</f>
        <v>0</v>
      </c>
      <c r="CR22">
        <f>IF('Qualitative Daten'!CR29=37,1,0)</f>
        <v>0</v>
      </c>
      <c r="CS22">
        <f>IF('Qualitative Daten'!CS29=2,1,0)</f>
        <v>0</v>
      </c>
      <c r="CT22">
        <f>IF('Qualitative Daten'!CT29=3,1,0)</f>
        <v>0</v>
      </c>
      <c r="CU22">
        <f>IF('Qualitative Daten'!CU29=2,1,0)</f>
        <v>0</v>
      </c>
      <c r="CV22">
        <f>IF(OR('Qualitative Daten'!CV29="x+3",'Qualitative Daten'!CV29="3+x"),1,0)</f>
        <v>0</v>
      </c>
      <c r="CW22">
        <f>IF(OR('Qualitative Daten'!CW29="x-3",'Qualitative Daten'!CW29="-3+x"),1,0)</f>
        <v>0</v>
      </c>
      <c r="CX22">
        <f>IF(OR('Qualitative Daten'!CX29="2a",'Qualitative Daten'!CX29="a+a",'Qualitative Daten'!CX29="a*2",'Qualitative Daten'!CX29="2*a"),1,0)</f>
        <v>0</v>
      </c>
      <c r="CZ22">
        <f t="shared" si="0"/>
        <v>5</v>
      </c>
      <c r="DA22">
        <f t="shared" si="1"/>
        <v>95</v>
      </c>
      <c r="DB22">
        <f>COUNTIF('Qualitative Daten'!C29:CX29,999)</f>
        <v>0</v>
      </c>
      <c r="DC22">
        <f t="shared" si="2"/>
        <v>95</v>
      </c>
      <c r="DD22" s="2">
        <f t="shared" si="3"/>
        <v>0.05</v>
      </c>
      <c r="DE22" s="2">
        <f t="shared" si="4"/>
        <v>2.4390243902439025E-2</v>
      </c>
      <c r="DF22" s="2">
        <f t="shared" si="5"/>
        <v>7.1428571428571425E-2</v>
      </c>
      <c r="DG22" s="2">
        <f t="shared" si="6"/>
        <v>0.22222222222222221</v>
      </c>
      <c r="DH22" s="2">
        <f t="shared" si="7"/>
        <v>0</v>
      </c>
      <c r="DI22" s="2">
        <f t="shared" si="8"/>
        <v>0</v>
      </c>
      <c r="DJ22" s="2">
        <f t="shared" si="9"/>
        <v>8.3333333333333329E-2</v>
      </c>
    </row>
    <row r="23" spans="1:114" x14ac:dyDescent="0.35">
      <c r="A23">
        <f>'Qualitative Daten'!A30</f>
        <v>0</v>
      </c>
      <c r="B23">
        <f>'Qualitative Daten'!B30</f>
        <v>0</v>
      </c>
      <c r="C23">
        <f>IF('Qualitative Daten'!C30=7000,1,0)</f>
        <v>0</v>
      </c>
      <c r="D23">
        <f>IF('Qualitative Daten'!D30=5300,1,0)</f>
        <v>0</v>
      </c>
      <c r="E23">
        <f>IF('Qualitative Daten'!E30=4080,1,0)</f>
        <v>0</v>
      </c>
      <c r="F23">
        <f>IF('Qualitative Daten'!F30=12500,1,0)</f>
        <v>0</v>
      </c>
      <c r="G23">
        <f>IF('Qualitative Daten'!G30=9900,1,0)</f>
        <v>0</v>
      </c>
      <c r="H23">
        <f>IF('Qualitative Daten'!H30=4600,1,0)</f>
        <v>0</v>
      </c>
      <c r="I23">
        <f>IF('Qualitative Daten'!I30=4000,1,0)</f>
        <v>0</v>
      </c>
      <c r="J23">
        <f>IF('Qualitative Daten'!J30=6999,1,0)</f>
        <v>0</v>
      </c>
      <c r="K23">
        <f>IF('Qualitative Daten'!K30=2490,1,0)</f>
        <v>0</v>
      </c>
      <c r="L23">
        <f>IF('Qualitative Daten'!L30=3900,1,0)</f>
        <v>0</v>
      </c>
      <c r="M23">
        <f>IF('Qualitative Daten'!M30="&gt;",1,0)</f>
        <v>0</v>
      </c>
      <c r="N23">
        <f>IF('Qualitative Daten'!N30="&gt;",1,0)</f>
        <v>0</v>
      </c>
      <c r="O23">
        <f>IF('Qualitative Daten'!O30="&lt;",1,0)</f>
        <v>0</v>
      </c>
      <c r="P23">
        <f>IF('Qualitative Daten'!P30=500,1,0)</f>
        <v>0</v>
      </c>
      <c r="Q23">
        <f>IF('Qualitative Daten'!Q30=836,1,0)</f>
        <v>0</v>
      </c>
      <c r="R23">
        <f>IF('Qualitative Daten'!R30=4500,1,0)</f>
        <v>0</v>
      </c>
      <c r="S23">
        <f>IF('Qualitative Daten'!S30=64000,1,0)</f>
        <v>0</v>
      </c>
      <c r="T23">
        <f>IF('Qualitative Daten'!T30=699,1,0)</f>
        <v>0</v>
      </c>
      <c r="U23">
        <f>IF('Qualitative Daten'!U30=254,1,0)</f>
        <v>0</v>
      </c>
      <c r="V23">
        <f>IF('Qualitative Daten'!V30=2500,1,0)</f>
        <v>0</v>
      </c>
      <c r="W23">
        <f>IF('Qualitative Daten'!W30=49000,1,0)</f>
        <v>0</v>
      </c>
      <c r="X23">
        <f>IF('Qualitative Daten'!X30=45,1,0)</f>
        <v>0</v>
      </c>
      <c r="Y23">
        <f>IF('Qualitative Daten'!Y30=699,1,0)</f>
        <v>0</v>
      </c>
      <c r="Z23">
        <f>IF('Qualitative Daten'!Z30=51,1,0)</f>
        <v>0</v>
      </c>
      <c r="AA23">
        <f>IF('Qualitative Daten'!AA30=78,1,0)</f>
        <v>0</v>
      </c>
      <c r="AB23">
        <f>IF('Qualitative Daten'!AB30=6,1,0)</f>
        <v>0</v>
      </c>
      <c r="AC23">
        <f>IF('Qualitative Daten'!AC30=80,1,0)</f>
        <v>0</v>
      </c>
      <c r="AD23">
        <f>IF('Qualitative Daten'!AD30=32,1,0)</f>
        <v>0</v>
      </c>
      <c r="AE23">
        <f>IF('Qualitative Daten'!AE30=0,1,0)</f>
        <v>1</v>
      </c>
      <c r="AF23">
        <f>IF('Qualitative Daten'!AF30=35000,1,0)</f>
        <v>0</v>
      </c>
      <c r="AG23">
        <f>IF('Qualitative Daten'!AG30=1000,1,0)</f>
        <v>0</v>
      </c>
      <c r="AH23">
        <f>IF('Qualitative Daten'!AH30=8,1,0)</f>
        <v>0</v>
      </c>
      <c r="AI23">
        <f>IF('Qualitative Daten'!AI30=1,1,0)</f>
        <v>0</v>
      </c>
      <c r="AJ23">
        <f>IF('Qualitative Daten'!AJ30=7,1,0)</f>
        <v>0</v>
      </c>
      <c r="AK23">
        <f>IF('Qualitative Daten'!AK30=8,1,0)</f>
        <v>0</v>
      </c>
      <c r="AL23">
        <f>IF('Qualitative Daten'!AL30=600,1,0)</f>
        <v>0</v>
      </c>
      <c r="AM23">
        <f>IF('Qualitative Daten'!AM30=800,1,0)</f>
        <v>0</v>
      </c>
      <c r="AN23">
        <f>IF('Qualitative Daten'!AN30=42,1,0)</f>
        <v>0</v>
      </c>
      <c r="AO23">
        <f>IF('Qualitative Daten'!AO30=43,1,0)</f>
        <v>0</v>
      </c>
      <c r="AP23">
        <f>IF('Qualitative Daten'!AP30=9,1,0)</f>
        <v>0</v>
      </c>
      <c r="AQ23">
        <f>IF('Qualitative Daten'!AQ30=81,1,0)</f>
        <v>0</v>
      </c>
      <c r="AR23">
        <f>IF('Qualitative Daten'!AR30=1,1,0)</f>
        <v>0</v>
      </c>
      <c r="AS23">
        <f>IF('Qualitative Daten'!AS30=1,1,0)</f>
        <v>0</v>
      </c>
      <c r="AT23">
        <f>IF(OR('Qualitative Daten'!AT30=0.6,'Qualitative Daten'!AT30="3'5"),1,0)</f>
        <v>0</v>
      </c>
      <c r="AU23">
        <f>IF(OR('Qualitative Daten'!AU30=2.25,'Qualitative Daten'!AU30="2,1'4",'Qualitative Daten'!AU30="9'4"),1,0)</f>
        <v>0</v>
      </c>
      <c r="AV23">
        <f>IF('Qualitative Daten'!AV30=3,1,0)</f>
        <v>0</v>
      </c>
      <c r="AW23">
        <f>IF('Qualitative Daten'!AW30=6,1,0)</f>
        <v>0</v>
      </c>
      <c r="AX23">
        <f>IF('Qualitative Daten'!AX30=0,1,0)</f>
        <v>1</v>
      </c>
      <c r="AY23">
        <f>IF('Qualitative Daten'!AY30=3,1,0)</f>
        <v>0</v>
      </c>
      <c r="AZ23">
        <f>IF(OR('Qualitative Daten'!AZ30="7'5",'Qualitative Daten'!AZ30="1,2'5"),1,0)</f>
        <v>0</v>
      </c>
      <c r="BA23">
        <f>IF('Qualitative Daten'!BA30="1'8",1,0)</f>
        <v>0</v>
      </c>
      <c r="BB23">
        <f>IF('Qualitative Daten'!BB30="12'25",1,0)</f>
        <v>0</v>
      </c>
      <c r="BC23">
        <f>IF(OR('Qualitative Daten'!BC30="6'15",'Qualitative Daten'!BC30="2'5",'Qualitative Daten'!BC30="90'225",'Qualitative Daten'!BC30=0.4),1,0)</f>
        <v>0</v>
      </c>
      <c r="BD23">
        <f>IF(OR('Qualitative Daten'!BD30="9'2",'Qualitative Daten'!BD30=4.5,'Qualitative Daten'!BD30="4,1'2"),1,0)</f>
        <v>0</v>
      </c>
      <c r="BE23">
        <f>IF('Qualitative Daten'!BE30="15'16",1,0)</f>
        <v>0</v>
      </c>
      <c r="BF23">
        <f>IF('Qualitative Daten'!BF30=2.56,1,0)</f>
        <v>0</v>
      </c>
      <c r="BG23">
        <f>IF('Qualitative Daten'!BG30=1.49,1,0)</f>
        <v>0</v>
      </c>
      <c r="BH23">
        <f>IF('Qualitative Daten'!BH30=3.5,1,0)</f>
        <v>0</v>
      </c>
      <c r="BI23">
        <f>IF('Qualitative Daten'!BI30=4.82,1,0)</f>
        <v>0</v>
      </c>
      <c r="BJ23">
        <f>IF('Qualitative Daten'!BJ30=22.38,1,0)</f>
        <v>0</v>
      </c>
      <c r="BK23">
        <f>IF(AND('Qualitative Daten'!BK30&gt;2.6,'Qualitative Daten'!BK30&lt;&gt;999),1,0)</f>
        <v>0</v>
      </c>
      <c r="BL23">
        <f>IF('Qualitative Daten'!BL30&lt;0.06,1,0)</f>
        <v>1</v>
      </c>
      <c r="BM23">
        <f>IF(AND('Qualitative Daten'!BM30&gt;-2.5,'Qualitative Daten'!BM30&lt;&gt;999),1,0)</f>
        <v>1</v>
      </c>
      <c r="BN23">
        <f>IF('Qualitative Daten'!BN30&lt;-0.3,1,0)</f>
        <v>0</v>
      </c>
      <c r="BO23">
        <f>IF('Qualitative Daten'!BO30=-2,1,0)</f>
        <v>0</v>
      </c>
      <c r="BP23">
        <f>IF('Qualitative Daten'!BP30=-4,1,0)</f>
        <v>0</v>
      </c>
      <c r="BQ23">
        <f>IF('Qualitative Daten'!BQ30=-8,1,0)</f>
        <v>0</v>
      </c>
      <c r="BR23">
        <f>IF('Qualitative Daten'!BR30=-6,1,0)</f>
        <v>0</v>
      </c>
      <c r="BS23">
        <f>IF('Qualitative Daten'!BS30=15,1,0)</f>
        <v>0</v>
      </c>
      <c r="BT23">
        <f>IF('Qualitative Daten'!BT30=5,1,0)</f>
        <v>0</v>
      </c>
      <c r="BU23">
        <f>IF('Qualitative Daten'!BU30=2,1,0)</f>
        <v>0</v>
      </c>
      <c r="BV23">
        <f>IF('Qualitative Daten'!BV30=-12,1,0)</f>
        <v>0</v>
      </c>
      <c r="BW23">
        <f>IF('Qualitative Daten'!BW30=17,1,0)</f>
        <v>0</v>
      </c>
      <c r="BX23">
        <f>IF('Qualitative Daten'!BX30=-4,1,0)</f>
        <v>0</v>
      </c>
      <c r="BY23">
        <f>IF('Qualitative Daten'!BY30=2,1,0)</f>
        <v>0</v>
      </c>
      <c r="BZ23">
        <f>IF('Qualitative Daten'!BZ30=6,1,0)</f>
        <v>0</v>
      </c>
      <c r="CA23">
        <f>IF('Qualitative Daten'!CA30=12,1,0)</f>
        <v>0</v>
      </c>
      <c r="CB23">
        <f>IF('Qualitative Daten'!CB30=80,1,0)</f>
        <v>0</v>
      </c>
      <c r="CC23">
        <f>IF('Qualitative Daten'!CC30=750,1,0)</f>
        <v>0</v>
      </c>
      <c r="CD23">
        <f>IF('Qualitative Daten'!CD30=27,1,0)</f>
        <v>0</v>
      </c>
      <c r="CE23">
        <f>IF('Qualitative Daten'!CE30=200,1,0)</f>
        <v>0</v>
      </c>
      <c r="CF23">
        <f>IF('Qualitative Daten'!CF30=3,1,0)</f>
        <v>0</v>
      </c>
      <c r="CG23">
        <f>IF('Qualitative Daten'!CG30=1,1,0)</f>
        <v>0</v>
      </c>
      <c r="CH23">
        <f>IF('Qualitative Daten'!CH30=75,1,0)</f>
        <v>0</v>
      </c>
      <c r="CI23">
        <f>IF('Qualitative Daten'!CI30=50,1,0)</f>
        <v>0</v>
      </c>
      <c r="CJ23">
        <f>IF('Qualitative Daten'!CJ30=20,1,0)</f>
        <v>0</v>
      </c>
      <c r="CK23">
        <f>IF('Qualitative Daten'!CK30=45,1,0)</f>
        <v>0</v>
      </c>
      <c r="CL23">
        <f>IF('Qualitative Daten'!CL30=20,1,0)</f>
        <v>0</v>
      </c>
      <c r="CM23">
        <f>IF(OR('Qualitative Daten'!CM30="a+a+4+4",'Qualitative Daten'!CM30="2a+8",'Qualitative Daten'!CM30="2a+2*4",'Qualitative Daten'!CM30="a+4+a+4",'Qualitative Daten'!CM30="2*a+2*4",'Qualitative Daten'!CM30="a*2+4*2",'Qualitative Daten'!CM30="2(a+4)"),1,0)</f>
        <v>0</v>
      </c>
      <c r="CN23">
        <f>IF('Qualitative Daten'!CN30=0,1,0)</f>
        <v>1</v>
      </c>
      <c r="CO23">
        <f>IF('Qualitative Daten'!CO30=3,1,0)</f>
        <v>0</v>
      </c>
      <c r="CP23">
        <f>IF('Qualitative Daten'!CP30=698,1,0)</f>
        <v>0</v>
      </c>
      <c r="CQ23">
        <f>IF('Qualitative Daten'!CQ30=73,1,0)</f>
        <v>0</v>
      </c>
      <c r="CR23">
        <f>IF('Qualitative Daten'!CR30=37,1,0)</f>
        <v>0</v>
      </c>
      <c r="CS23">
        <f>IF('Qualitative Daten'!CS30=2,1,0)</f>
        <v>0</v>
      </c>
      <c r="CT23">
        <f>IF('Qualitative Daten'!CT30=3,1,0)</f>
        <v>0</v>
      </c>
      <c r="CU23">
        <f>IF('Qualitative Daten'!CU30=2,1,0)</f>
        <v>0</v>
      </c>
      <c r="CV23">
        <f>IF(OR('Qualitative Daten'!CV30="x+3",'Qualitative Daten'!CV30="3+x"),1,0)</f>
        <v>0</v>
      </c>
      <c r="CW23">
        <f>IF(OR('Qualitative Daten'!CW30="x-3",'Qualitative Daten'!CW30="-3+x"),1,0)</f>
        <v>0</v>
      </c>
      <c r="CX23">
        <f>IF(OR('Qualitative Daten'!CX30="2a",'Qualitative Daten'!CX30="a+a",'Qualitative Daten'!CX30="a*2",'Qualitative Daten'!CX30="2*a"),1,0)</f>
        <v>0</v>
      </c>
      <c r="CZ23">
        <f t="shared" si="0"/>
        <v>5</v>
      </c>
      <c r="DA23">
        <f t="shared" si="1"/>
        <v>95</v>
      </c>
      <c r="DB23">
        <f>COUNTIF('Qualitative Daten'!C30:CX30,999)</f>
        <v>0</v>
      </c>
      <c r="DC23">
        <f t="shared" si="2"/>
        <v>95</v>
      </c>
      <c r="DD23" s="2">
        <f t="shared" si="3"/>
        <v>0.05</v>
      </c>
      <c r="DE23" s="2">
        <f t="shared" si="4"/>
        <v>2.4390243902439025E-2</v>
      </c>
      <c r="DF23" s="2">
        <f t="shared" si="5"/>
        <v>7.1428571428571425E-2</v>
      </c>
      <c r="DG23" s="2">
        <f t="shared" si="6"/>
        <v>0.22222222222222221</v>
      </c>
      <c r="DH23" s="2">
        <f t="shared" si="7"/>
        <v>0</v>
      </c>
      <c r="DI23" s="2">
        <f t="shared" si="8"/>
        <v>0</v>
      </c>
      <c r="DJ23" s="2">
        <f t="shared" si="9"/>
        <v>8.3333333333333329E-2</v>
      </c>
    </row>
    <row r="24" spans="1:114" x14ac:dyDescent="0.35">
      <c r="A24">
        <f>'Qualitative Daten'!A31</f>
        <v>0</v>
      </c>
      <c r="B24">
        <f>'Qualitative Daten'!B31</f>
        <v>0</v>
      </c>
      <c r="C24">
        <f>IF('Qualitative Daten'!C31=7000,1,0)</f>
        <v>0</v>
      </c>
      <c r="D24">
        <f>IF('Qualitative Daten'!D31=5300,1,0)</f>
        <v>0</v>
      </c>
      <c r="E24">
        <f>IF('Qualitative Daten'!E31=4080,1,0)</f>
        <v>0</v>
      </c>
      <c r="F24">
        <f>IF('Qualitative Daten'!F31=12500,1,0)</f>
        <v>0</v>
      </c>
      <c r="G24">
        <f>IF('Qualitative Daten'!G31=9900,1,0)</f>
        <v>0</v>
      </c>
      <c r="H24">
        <f>IF('Qualitative Daten'!H31=4600,1,0)</f>
        <v>0</v>
      </c>
      <c r="I24">
        <f>IF('Qualitative Daten'!I31=4000,1,0)</f>
        <v>0</v>
      </c>
      <c r="J24">
        <f>IF('Qualitative Daten'!J31=6999,1,0)</f>
        <v>0</v>
      </c>
      <c r="K24">
        <f>IF('Qualitative Daten'!K31=2490,1,0)</f>
        <v>0</v>
      </c>
      <c r="L24">
        <f>IF('Qualitative Daten'!L31=3900,1,0)</f>
        <v>0</v>
      </c>
      <c r="M24">
        <f>IF('Qualitative Daten'!M31="&gt;",1,0)</f>
        <v>0</v>
      </c>
      <c r="N24">
        <f>IF('Qualitative Daten'!N31="&gt;",1,0)</f>
        <v>0</v>
      </c>
      <c r="O24">
        <f>IF('Qualitative Daten'!O31="&lt;",1,0)</f>
        <v>0</v>
      </c>
      <c r="P24">
        <f>IF('Qualitative Daten'!P31=500,1,0)</f>
        <v>0</v>
      </c>
      <c r="Q24">
        <f>IF('Qualitative Daten'!Q31=836,1,0)</f>
        <v>0</v>
      </c>
      <c r="R24">
        <f>IF('Qualitative Daten'!R31=4500,1,0)</f>
        <v>0</v>
      </c>
      <c r="S24">
        <f>IF('Qualitative Daten'!S31=64000,1,0)</f>
        <v>0</v>
      </c>
      <c r="T24">
        <f>IF('Qualitative Daten'!T31=699,1,0)</f>
        <v>0</v>
      </c>
      <c r="U24">
        <f>IF('Qualitative Daten'!U31=254,1,0)</f>
        <v>0</v>
      </c>
      <c r="V24">
        <f>IF('Qualitative Daten'!V31=2500,1,0)</f>
        <v>0</v>
      </c>
      <c r="W24">
        <f>IF('Qualitative Daten'!W31=49000,1,0)</f>
        <v>0</v>
      </c>
      <c r="X24">
        <f>IF('Qualitative Daten'!X31=45,1,0)</f>
        <v>0</v>
      </c>
      <c r="Y24">
        <f>IF('Qualitative Daten'!Y31=699,1,0)</f>
        <v>0</v>
      </c>
      <c r="Z24">
        <f>IF('Qualitative Daten'!Z31=51,1,0)</f>
        <v>0</v>
      </c>
      <c r="AA24">
        <f>IF('Qualitative Daten'!AA31=78,1,0)</f>
        <v>0</v>
      </c>
      <c r="AB24">
        <f>IF('Qualitative Daten'!AB31=6,1,0)</f>
        <v>0</v>
      </c>
      <c r="AC24">
        <f>IF('Qualitative Daten'!AC31=80,1,0)</f>
        <v>0</v>
      </c>
      <c r="AD24">
        <f>IF('Qualitative Daten'!AD31=32,1,0)</f>
        <v>0</v>
      </c>
      <c r="AE24">
        <f>IF('Qualitative Daten'!AE31=0,1,0)</f>
        <v>1</v>
      </c>
      <c r="AF24">
        <f>IF('Qualitative Daten'!AF31=35000,1,0)</f>
        <v>0</v>
      </c>
      <c r="AG24">
        <f>IF('Qualitative Daten'!AG31=1000,1,0)</f>
        <v>0</v>
      </c>
      <c r="AH24">
        <f>IF('Qualitative Daten'!AH31=8,1,0)</f>
        <v>0</v>
      </c>
      <c r="AI24">
        <f>IF('Qualitative Daten'!AI31=1,1,0)</f>
        <v>0</v>
      </c>
      <c r="AJ24">
        <f>IF('Qualitative Daten'!AJ31=7,1,0)</f>
        <v>0</v>
      </c>
      <c r="AK24">
        <f>IF('Qualitative Daten'!AK31=8,1,0)</f>
        <v>0</v>
      </c>
      <c r="AL24">
        <f>IF('Qualitative Daten'!AL31=600,1,0)</f>
        <v>0</v>
      </c>
      <c r="AM24">
        <f>IF('Qualitative Daten'!AM31=800,1,0)</f>
        <v>0</v>
      </c>
      <c r="AN24">
        <f>IF('Qualitative Daten'!AN31=42,1,0)</f>
        <v>0</v>
      </c>
      <c r="AO24">
        <f>IF('Qualitative Daten'!AO31=43,1,0)</f>
        <v>0</v>
      </c>
      <c r="AP24">
        <f>IF('Qualitative Daten'!AP31=9,1,0)</f>
        <v>0</v>
      </c>
      <c r="AQ24">
        <f>IF('Qualitative Daten'!AQ31=81,1,0)</f>
        <v>0</v>
      </c>
      <c r="AR24">
        <f>IF('Qualitative Daten'!AR31=1,1,0)</f>
        <v>0</v>
      </c>
      <c r="AS24">
        <f>IF('Qualitative Daten'!AS31=1,1,0)</f>
        <v>0</v>
      </c>
      <c r="AT24">
        <f>IF(OR('Qualitative Daten'!AT31=0.6,'Qualitative Daten'!AT31="3'5"),1,0)</f>
        <v>0</v>
      </c>
      <c r="AU24">
        <f>IF(OR('Qualitative Daten'!AU31=2.25,'Qualitative Daten'!AU31="2,1'4",'Qualitative Daten'!AU31="9'4"),1,0)</f>
        <v>0</v>
      </c>
      <c r="AV24">
        <f>IF('Qualitative Daten'!AV31=3,1,0)</f>
        <v>0</v>
      </c>
      <c r="AW24">
        <f>IF('Qualitative Daten'!AW31=6,1,0)</f>
        <v>0</v>
      </c>
      <c r="AX24">
        <f>IF('Qualitative Daten'!AX31=0,1,0)</f>
        <v>1</v>
      </c>
      <c r="AY24">
        <f>IF('Qualitative Daten'!AY31=3,1,0)</f>
        <v>0</v>
      </c>
      <c r="AZ24">
        <f>IF(OR('Qualitative Daten'!AZ31="7'5",'Qualitative Daten'!AZ31="1,2'5"),1,0)</f>
        <v>0</v>
      </c>
      <c r="BA24">
        <f>IF('Qualitative Daten'!BA31="1'8",1,0)</f>
        <v>0</v>
      </c>
      <c r="BB24">
        <f>IF('Qualitative Daten'!BB31="12'25",1,0)</f>
        <v>0</v>
      </c>
      <c r="BC24">
        <f>IF(OR('Qualitative Daten'!BC31="6'15",'Qualitative Daten'!BC31="2'5",'Qualitative Daten'!BC31="90'225",'Qualitative Daten'!BC31=0.4),1,0)</f>
        <v>0</v>
      </c>
      <c r="BD24">
        <f>IF(OR('Qualitative Daten'!BD31="9'2",'Qualitative Daten'!BD31=4.5,'Qualitative Daten'!BD31="4,1'2"),1,0)</f>
        <v>0</v>
      </c>
      <c r="BE24">
        <f>IF('Qualitative Daten'!BE31="15'16",1,0)</f>
        <v>0</v>
      </c>
      <c r="BF24">
        <f>IF('Qualitative Daten'!BF31=2.56,1,0)</f>
        <v>0</v>
      </c>
      <c r="BG24">
        <f>IF('Qualitative Daten'!BG31=1.49,1,0)</f>
        <v>0</v>
      </c>
      <c r="BH24">
        <f>IF('Qualitative Daten'!BH31=3.5,1,0)</f>
        <v>0</v>
      </c>
      <c r="BI24">
        <f>IF('Qualitative Daten'!BI31=4.82,1,0)</f>
        <v>0</v>
      </c>
      <c r="BJ24">
        <f>IF('Qualitative Daten'!BJ31=22.38,1,0)</f>
        <v>0</v>
      </c>
      <c r="BK24">
        <f>IF(AND('Qualitative Daten'!BK31&gt;2.6,'Qualitative Daten'!BK31&lt;&gt;999),1,0)</f>
        <v>0</v>
      </c>
      <c r="BL24">
        <f>IF('Qualitative Daten'!BL31&lt;0.06,1,0)</f>
        <v>1</v>
      </c>
      <c r="BM24">
        <f>IF(AND('Qualitative Daten'!BM31&gt;-2.5,'Qualitative Daten'!BM31&lt;&gt;999),1,0)</f>
        <v>1</v>
      </c>
      <c r="BN24">
        <f>IF('Qualitative Daten'!BN31&lt;-0.3,1,0)</f>
        <v>0</v>
      </c>
      <c r="BO24">
        <f>IF('Qualitative Daten'!BO31=-2,1,0)</f>
        <v>0</v>
      </c>
      <c r="BP24">
        <f>IF('Qualitative Daten'!BP31=-4,1,0)</f>
        <v>0</v>
      </c>
      <c r="BQ24">
        <f>IF('Qualitative Daten'!BQ31=-8,1,0)</f>
        <v>0</v>
      </c>
      <c r="BR24">
        <f>IF('Qualitative Daten'!BR31=-6,1,0)</f>
        <v>0</v>
      </c>
      <c r="BS24">
        <f>IF('Qualitative Daten'!BS31=15,1,0)</f>
        <v>0</v>
      </c>
      <c r="BT24">
        <f>IF('Qualitative Daten'!BT31=5,1,0)</f>
        <v>0</v>
      </c>
      <c r="BU24">
        <f>IF('Qualitative Daten'!BU31=2,1,0)</f>
        <v>0</v>
      </c>
      <c r="BV24">
        <f>IF('Qualitative Daten'!BV31=-12,1,0)</f>
        <v>0</v>
      </c>
      <c r="BW24">
        <f>IF('Qualitative Daten'!BW31=17,1,0)</f>
        <v>0</v>
      </c>
      <c r="BX24">
        <f>IF('Qualitative Daten'!BX31=-4,1,0)</f>
        <v>0</v>
      </c>
      <c r="BY24">
        <f>IF('Qualitative Daten'!BY31=2,1,0)</f>
        <v>0</v>
      </c>
      <c r="BZ24">
        <f>IF('Qualitative Daten'!BZ31=6,1,0)</f>
        <v>0</v>
      </c>
      <c r="CA24">
        <f>IF('Qualitative Daten'!CA31=12,1,0)</f>
        <v>0</v>
      </c>
      <c r="CB24">
        <f>IF('Qualitative Daten'!CB31=80,1,0)</f>
        <v>0</v>
      </c>
      <c r="CC24">
        <f>IF('Qualitative Daten'!CC31=750,1,0)</f>
        <v>0</v>
      </c>
      <c r="CD24">
        <f>IF('Qualitative Daten'!CD31=27,1,0)</f>
        <v>0</v>
      </c>
      <c r="CE24">
        <f>IF('Qualitative Daten'!CE31=200,1,0)</f>
        <v>0</v>
      </c>
      <c r="CF24">
        <f>IF('Qualitative Daten'!CF31=3,1,0)</f>
        <v>0</v>
      </c>
      <c r="CG24">
        <f>IF('Qualitative Daten'!CG31=1,1,0)</f>
        <v>0</v>
      </c>
      <c r="CH24">
        <f>IF('Qualitative Daten'!CH31=75,1,0)</f>
        <v>0</v>
      </c>
      <c r="CI24">
        <f>IF('Qualitative Daten'!CI31=50,1,0)</f>
        <v>0</v>
      </c>
      <c r="CJ24">
        <f>IF('Qualitative Daten'!CJ31=20,1,0)</f>
        <v>0</v>
      </c>
      <c r="CK24">
        <f>IF('Qualitative Daten'!CK31=45,1,0)</f>
        <v>0</v>
      </c>
      <c r="CL24">
        <f>IF('Qualitative Daten'!CL31=20,1,0)</f>
        <v>0</v>
      </c>
      <c r="CM24">
        <f>IF(OR('Qualitative Daten'!CM31="a+a+4+4",'Qualitative Daten'!CM31="2a+8",'Qualitative Daten'!CM31="2a+2*4",'Qualitative Daten'!CM31="a+4+a+4",'Qualitative Daten'!CM31="2*a+2*4",'Qualitative Daten'!CM31="a*2+4*2",'Qualitative Daten'!CM31="2(a+4)"),1,0)</f>
        <v>0</v>
      </c>
      <c r="CN24">
        <f>IF('Qualitative Daten'!CN31=0,1,0)</f>
        <v>1</v>
      </c>
      <c r="CO24">
        <f>IF('Qualitative Daten'!CO31=3,1,0)</f>
        <v>0</v>
      </c>
      <c r="CP24">
        <f>IF('Qualitative Daten'!CP31=698,1,0)</f>
        <v>0</v>
      </c>
      <c r="CQ24">
        <f>IF('Qualitative Daten'!CQ31=73,1,0)</f>
        <v>0</v>
      </c>
      <c r="CR24">
        <f>IF('Qualitative Daten'!CR31=37,1,0)</f>
        <v>0</v>
      </c>
      <c r="CS24">
        <f>IF('Qualitative Daten'!CS31=2,1,0)</f>
        <v>0</v>
      </c>
      <c r="CT24">
        <f>IF('Qualitative Daten'!CT31=3,1,0)</f>
        <v>0</v>
      </c>
      <c r="CU24">
        <f>IF('Qualitative Daten'!CU31=2,1,0)</f>
        <v>0</v>
      </c>
      <c r="CV24">
        <f>IF(OR('Qualitative Daten'!CV31="x+3",'Qualitative Daten'!CV31="3+x"),1,0)</f>
        <v>0</v>
      </c>
      <c r="CW24">
        <f>IF(OR('Qualitative Daten'!CW31="x-3",'Qualitative Daten'!CW31="-3+x"),1,0)</f>
        <v>0</v>
      </c>
      <c r="CX24">
        <f>IF(OR('Qualitative Daten'!CX31="2a",'Qualitative Daten'!CX31="a+a",'Qualitative Daten'!CX31="a*2",'Qualitative Daten'!CX31="2*a"),1,0)</f>
        <v>0</v>
      </c>
      <c r="CZ24">
        <f t="shared" si="0"/>
        <v>5</v>
      </c>
      <c r="DA24">
        <f t="shared" si="1"/>
        <v>95</v>
      </c>
      <c r="DB24">
        <f>COUNTIF('Qualitative Daten'!C31:CX31,999)</f>
        <v>0</v>
      </c>
      <c r="DC24">
        <f t="shared" si="2"/>
        <v>95</v>
      </c>
      <c r="DD24" s="2">
        <f t="shared" si="3"/>
        <v>0.05</v>
      </c>
      <c r="DE24" s="2">
        <f t="shared" si="4"/>
        <v>2.4390243902439025E-2</v>
      </c>
      <c r="DF24" s="2">
        <f t="shared" si="5"/>
        <v>7.1428571428571425E-2</v>
      </c>
      <c r="DG24" s="2">
        <f t="shared" si="6"/>
        <v>0.22222222222222221</v>
      </c>
      <c r="DH24" s="2">
        <f t="shared" si="7"/>
        <v>0</v>
      </c>
      <c r="DI24" s="2">
        <f t="shared" si="8"/>
        <v>0</v>
      </c>
      <c r="DJ24" s="2">
        <f t="shared" si="9"/>
        <v>8.3333333333333329E-2</v>
      </c>
    </row>
    <row r="25" spans="1:114" x14ac:dyDescent="0.35">
      <c r="A25">
        <f>'Qualitative Daten'!A32</f>
        <v>0</v>
      </c>
      <c r="B25">
        <f>'Qualitative Daten'!B32</f>
        <v>0</v>
      </c>
      <c r="C25">
        <f>IF('Qualitative Daten'!C32=7000,1,0)</f>
        <v>0</v>
      </c>
      <c r="D25">
        <f>IF('Qualitative Daten'!D32=5300,1,0)</f>
        <v>0</v>
      </c>
      <c r="E25">
        <f>IF('Qualitative Daten'!E32=4080,1,0)</f>
        <v>0</v>
      </c>
      <c r="F25">
        <f>IF('Qualitative Daten'!F32=12500,1,0)</f>
        <v>0</v>
      </c>
      <c r="G25">
        <f>IF('Qualitative Daten'!G32=9900,1,0)</f>
        <v>0</v>
      </c>
      <c r="H25">
        <f>IF('Qualitative Daten'!H32=4600,1,0)</f>
        <v>0</v>
      </c>
      <c r="I25">
        <f>IF('Qualitative Daten'!I32=4000,1,0)</f>
        <v>0</v>
      </c>
      <c r="J25">
        <f>IF('Qualitative Daten'!J32=6999,1,0)</f>
        <v>0</v>
      </c>
      <c r="K25">
        <f>IF('Qualitative Daten'!K32=2490,1,0)</f>
        <v>0</v>
      </c>
      <c r="L25">
        <f>IF('Qualitative Daten'!L32=3900,1,0)</f>
        <v>0</v>
      </c>
      <c r="M25">
        <f>IF('Qualitative Daten'!M32="&gt;",1,0)</f>
        <v>0</v>
      </c>
      <c r="N25">
        <f>IF('Qualitative Daten'!N32="&gt;",1,0)</f>
        <v>0</v>
      </c>
      <c r="O25">
        <f>IF('Qualitative Daten'!O32="&lt;",1,0)</f>
        <v>0</v>
      </c>
      <c r="P25">
        <f>IF('Qualitative Daten'!P32=500,1,0)</f>
        <v>0</v>
      </c>
      <c r="Q25">
        <f>IF('Qualitative Daten'!Q32=836,1,0)</f>
        <v>0</v>
      </c>
      <c r="R25">
        <f>IF('Qualitative Daten'!R32=4500,1,0)</f>
        <v>0</v>
      </c>
      <c r="S25">
        <f>IF('Qualitative Daten'!S32=64000,1,0)</f>
        <v>0</v>
      </c>
      <c r="T25">
        <f>IF('Qualitative Daten'!T32=699,1,0)</f>
        <v>0</v>
      </c>
      <c r="U25">
        <f>IF('Qualitative Daten'!U32=254,1,0)</f>
        <v>0</v>
      </c>
      <c r="V25">
        <f>IF('Qualitative Daten'!V32=2500,1,0)</f>
        <v>0</v>
      </c>
      <c r="W25">
        <f>IF('Qualitative Daten'!W32=49000,1,0)</f>
        <v>0</v>
      </c>
      <c r="X25">
        <f>IF('Qualitative Daten'!X32=45,1,0)</f>
        <v>0</v>
      </c>
      <c r="Y25">
        <f>IF('Qualitative Daten'!Y32=699,1,0)</f>
        <v>0</v>
      </c>
      <c r="Z25">
        <f>IF('Qualitative Daten'!Z32=51,1,0)</f>
        <v>0</v>
      </c>
      <c r="AA25">
        <f>IF('Qualitative Daten'!AA32=78,1,0)</f>
        <v>0</v>
      </c>
      <c r="AB25">
        <f>IF('Qualitative Daten'!AB32=6,1,0)</f>
        <v>0</v>
      </c>
      <c r="AC25">
        <f>IF('Qualitative Daten'!AC32=80,1,0)</f>
        <v>0</v>
      </c>
      <c r="AD25">
        <f>IF('Qualitative Daten'!AD32=32,1,0)</f>
        <v>0</v>
      </c>
      <c r="AE25">
        <f>IF('Qualitative Daten'!AE32=0,1,0)</f>
        <v>1</v>
      </c>
      <c r="AF25">
        <f>IF('Qualitative Daten'!AF32=35000,1,0)</f>
        <v>0</v>
      </c>
      <c r="AG25">
        <f>IF('Qualitative Daten'!AG32=1000,1,0)</f>
        <v>0</v>
      </c>
      <c r="AH25">
        <f>IF('Qualitative Daten'!AH32=8,1,0)</f>
        <v>0</v>
      </c>
      <c r="AI25">
        <f>IF('Qualitative Daten'!AI32=1,1,0)</f>
        <v>0</v>
      </c>
      <c r="AJ25">
        <f>IF('Qualitative Daten'!AJ32=7,1,0)</f>
        <v>0</v>
      </c>
      <c r="AK25">
        <f>IF('Qualitative Daten'!AK32=8,1,0)</f>
        <v>0</v>
      </c>
      <c r="AL25">
        <f>IF('Qualitative Daten'!AL32=600,1,0)</f>
        <v>0</v>
      </c>
      <c r="AM25">
        <f>IF('Qualitative Daten'!AM32=800,1,0)</f>
        <v>0</v>
      </c>
      <c r="AN25">
        <f>IF('Qualitative Daten'!AN32=42,1,0)</f>
        <v>0</v>
      </c>
      <c r="AO25">
        <f>IF('Qualitative Daten'!AO32=43,1,0)</f>
        <v>0</v>
      </c>
      <c r="AP25">
        <f>IF('Qualitative Daten'!AP32=9,1,0)</f>
        <v>0</v>
      </c>
      <c r="AQ25">
        <f>IF('Qualitative Daten'!AQ32=81,1,0)</f>
        <v>0</v>
      </c>
      <c r="AR25">
        <f>IF('Qualitative Daten'!AR32=1,1,0)</f>
        <v>0</v>
      </c>
      <c r="AS25">
        <f>IF('Qualitative Daten'!AS32=1,1,0)</f>
        <v>0</v>
      </c>
      <c r="AT25">
        <f>IF(OR('Qualitative Daten'!AT32=0.6,'Qualitative Daten'!AT32="3'5"),1,0)</f>
        <v>0</v>
      </c>
      <c r="AU25">
        <f>IF(OR('Qualitative Daten'!AU32=2.25,'Qualitative Daten'!AU32="2,1'4",'Qualitative Daten'!AU32="9'4"),1,0)</f>
        <v>0</v>
      </c>
      <c r="AV25">
        <f>IF('Qualitative Daten'!AV32=3,1,0)</f>
        <v>0</v>
      </c>
      <c r="AW25">
        <f>IF('Qualitative Daten'!AW32=6,1,0)</f>
        <v>0</v>
      </c>
      <c r="AX25">
        <f>IF('Qualitative Daten'!AX32=0,1,0)</f>
        <v>1</v>
      </c>
      <c r="AY25">
        <f>IF('Qualitative Daten'!AY32=3,1,0)</f>
        <v>0</v>
      </c>
      <c r="AZ25">
        <f>IF(OR('Qualitative Daten'!AZ32="7'5",'Qualitative Daten'!AZ32="1,2'5"),1,0)</f>
        <v>0</v>
      </c>
      <c r="BA25">
        <f>IF('Qualitative Daten'!BA32="1'8",1,0)</f>
        <v>0</v>
      </c>
      <c r="BB25">
        <f>IF('Qualitative Daten'!BB32="12'25",1,0)</f>
        <v>0</v>
      </c>
      <c r="BC25">
        <f>IF(OR('Qualitative Daten'!BC32="6'15",'Qualitative Daten'!BC32="2'5",'Qualitative Daten'!BC32="90'225",'Qualitative Daten'!BC32=0.4),1,0)</f>
        <v>0</v>
      </c>
      <c r="BD25">
        <f>IF(OR('Qualitative Daten'!BD32="9'2",'Qualitative Daten'!BD32=4.5,'Qualitative Daten'!BD32="4,1'2"),1,0)</f>
        <v>0</v>
      </c>
      <c r="BE25">
        <f>IF('Qualitative Daten'!BE32="15'16",1,0)</f>
        <v>0</v>
      </c>
      <c r="BF25">
        <f>IF('Qualitative Daten'!BF32=2.56,1,0)</f>
        <v>0</v>
      </c>
      <c r="BG25">
        <f>IF('Qualitative Daten'!BG32=1.49,1,0)</f>
        <v>0</v>
      </c>
      <c r="BH25">
        <f>IF('Qualitative Daten'!BH32=3.5,1,0)</f>
        <v>0</v>
      </c>
      <c r="BI25">
        <f>IF('Qualitative Daten'!BI32=4.82,1,0)</f>
        <v>0</v>
      </c>
      <c r="BJ25">
        <f>IF('Qualitative Daten'!BJ32=22.38,1,0)</f>
        <v>0</v>
      </c>
      <c r="BK25">
        <f>IF(AND('Qualitative Daten'!BK32&gt;2.6,'Qualitative Daten'!BK32&lt;&gt;999),1,0)</f>
        <v>0</v>
      </c>
      <c r="BL25">
        <f>IF('Qualitative Daten'!BL32&lt;0.06,1,0)</f>
        <v>1</v>
      </c>
      <c r="BM25">
        <f>IF(AND('Qualitative Daten'!BM32&gt;-2.5,'Qualitative Daten'!BM32&lt;&gt;999),1,0)</f>
        <v>1</v>
      </c>
      <c r="BN25">
        <f>IF('Qualitative Daten'!BN32&lt;-0.3,1,0)</f>
        <v>0</v>
      </c>
      <c r="BO25">
        <f>IF('Qualitative Daten'!BO32=-2,1,0)</f>
        <v>0</v>
      </c>
      <c r="BP25">
        <f>IF('Qualitative Daten'!BP32=-4,1,0)</f>
        <v>0</v>
      </c>
      <c r="BQ25">
        <f>IF('Qualitative Daten'!BQ32=-8,1,0)</f>
        <v>0</v>
      </c>
      <c r="BR25">
        <f>IF('Qualitative Daten'!BR32=-6,1,0)</f>
        <v>0</v>
      </c>
      <c r="BS25">
        <f>IF('Qualitative Daten'!BS32=15,1,0)</f>
        <v>0</v>
      </c>
      <c r="BT25">
        <f>IF('Qualitative Daten'!BT32=5,1,0)</f>
        <v>0</v>
      </c>
      <c r="BU25">
        <f>IF('Qualitative Daten'!BU32=2,1,0)</f>
        <v>0</v>
      </c>
      <c r="BV25">
        <f>IF('Qualitative Daten'!BV32=-12,1,0)</f>
        <v>0</v>
      </c>
      <c r="BW25">
        <f>IF('Qualitative Daten'!BW32=17,1,0)</f>
        <v>0</v>
      </c>
      <c r="BX25">
        <f>IF('Qualitative Daten'!BX32=-4,1,0)</f>
        <v>0</v>
      </c>
      <c r="BY25">
        <f>IF('Qualitative Daten'!BY32=2,1,0)</f>
        <v>0</v>
      </c>
      <c r="BZ25">
        <f>IF('Qualitative Daten'!BZ32=6,1,0)</f>
        <v>0</v>
      </c>
      <c r="CA25">
        <f>IF('Qualitative Daten'!CA32=12,1,0)</f>
        <v>0</v>
      </c>
      <c r="CB25">
        <f>IF('Qualitative Daten'!CB32=80,1,0)</f>
        <v>0</v>
      </c>
      <c r="CC25">
        <f>IF('Qualitative Daten'!CC32=750,1,0)</f>
        <v>0</v>
      </c>
      <c r="CD25">
        <f>IF('Qualitative Daten'!CD32=27,1,0)</f>
        <v>0</v>
      </c>
      <c r="CE25">
        <f>IF('Qualitative Daten'!CE32=200,1,0)</f>
        <v>0</v>
      </c>
      <c r="CF25">
        <f>IF('Qualitative Daten'!CF32=3,1,0)</f>
        <v>0</v>
      </c>
      <c r="CG25">
        <f>IF('Qualitative Daten'!CG32=1,1,0)</f>
        <v>0</v>
      </c>
      <c r="CH25">
        <f>IF('Qualitative Daten'!CH32=75,1,0)</f>
        <v>0</v>
      </c>
      <c r="CI25">
        <f>IF('Qualitative Daten'!CI32=50,1,0)</f>
        <v>0</v>
      </c>
      <c r="CJ25">
        <f>IF('Qualitative Daten'!CJ32=20,1,0)</f>
        <v>0</v>
      </c>
      <c r="CK25">
        <f>IF('Qualitative Daten'!CK32=45,1,0)</f>
        <v>0</v>
      </c>
      <c r="CL25">
        <f>IF('Qualitative Daten'!CL32=20,1,0)</f>
        <v>0</v>
      </c>
      <c r="CM25">
        <f>IF(OR('Qualitative Daten'!CM32="a+a+4+4",'Qualitative Daten'!CM32="2a+8",'Qualitative Daten'!CM32="2a+2*4",'Qualitative Daten'!CM32="a+4+a+4",'Qualitative Daten'!CM32="2*a+2*4",'Qualitative Daten'!CM32="a*2+4*2",'Qualitative Daten'!CM32="2(a+4)"),1,0)</f>
        <v>0</v>
      </c>
      <c r="CN25">
        <f>IF('Qualitative Daten'!CN32=0,1,0)</f>
        <v>1</v>
      </c>
      <c r="CO25">
        <f>IF('Qualitative Daten'!CO32=3,1,0)</f>
        <v>0</v>
      </c>
      <c r="CP25">
        <f>IF('Qualitative Daten'!CP32=698,1,0)</f>
        <v>0</v>
      </c>
      <c r="CQ25">
        <f>IF('Qualitative Daten'!CQ32=73,1,0)</f>
        <v>0</v>
      </c>
      <c r="CR25">
        <f>IF('Qualitative Daten'!CR32=37,1,0)</f>
        <v>0</v>
      </c>
      <c r="CS25">
        <f>IF('Qualitative Daten'!CS32=2,1,0)</f>
        <v>0</v>
      </c>
      <c r="CT25">
        <f>IF('Qualitative Daten'!CT32=3,1,0)</f>
        <v>0</v>
      </c>
      <c r="CU25">
        <f>IF('Qualitative Daten'!CU32=2,1,0)</f>
        <v>0</v>
      </c>
      <c r="CV25">
        <f>IF(OR('Qualitative Daten'!CV32="x+3",'Qualitative Daten'!CV32="3+x"),1,0)</f>
        <v>0</v>
      </c>
      <c r="CW25">
        <f>IF(OR('Qualitative Daten'!CW32="x-3",'Qualitative Daten'!CW32="-3+x"),1,0)</f>
        <v>0</v>
      </c>
      <c r="CX25">
        <f>IF(OR('Qualitative Daten'!CX32="2a",'Qualitative Daten'!CX32="a+a",'Qualitative Daten'!CX32="a*2",'Qualitative Daten'!CX32="2*a"),1,0)</f>
        <v>0</v>
      </c>
      <c r="CZ25">
        <f t="shared" si="0"/>
        <v>5</v>
      </c>
      <c r="DA25">
        <f t="shared" si="1"/>
        <v>95</v>
      </c>
      <c r="DB25">
        <f>COUNTIF('Qualitative Daten'!C32:CX32,999)</f>
        <v>0</v>
      </c>
      <c r="DC25">
        <f t="shared" si="2"/>
        <v>95</v>
      </c>
      <c r="DD25" s="2">
        <f t="shared" si="3"/>
        <v>0.05</v>
      </c>
      <c r="DE25" s="2">
        <f t="shared" si="4"/>
        <v>2.4390243902439025E-2</v>
      </c>
      <c r="DF25" s="2">
        <f t="shared" si="5"/>
        <v>7.1428571428571425E-2</v>
      </c>
      <c r="DG25" s="2">
        <f t="shared" si="6"/>
        <v>0.22222222222222221</v>
      </c>
      <c r="DH25" s="2">
        <f t="shared" si="7"/>
        <v>0</v>
      </c>
      <c r="DI25" s="2">
        <f t="shared" si="8"/>
        <v>0</v>
      </c>
      <c r="DJ25" s="2">
        <f t="shared" si="9"/>
        <v>8.3333333333333329E-2</v>
      </c>
    </row>
    <row r="26" spans="1:114" x14ac:dyDescent="0.35">
      <c r="A26">
        <f>'Qualitative Daten'!A33</f>
        <v>0</v>
      </c>
      <c r="B26">
        <f>'Qualitative Daten'!B33</f>
        <v>0</v>
      </c>
      <c r="C26">
        <f>IF('Qualitative Daten'!C33=7000,1,0)</f>
        <v>0</v>
      </c>
      <c r="D26">
        <f>IF('Qualitative Daten'!D33=5300,1,0)</f>
        <v>0</v>
      </c>
      <c r="E26">
        <f>IF('Qualitative Daten'!E33=4080,1,0)</f>
        <v>0</v>
      </c>
      <c r="F26">
        <f>IF('Qualitative Daten'!F33=12500,1,0)</f>
        <v>0</v>
      </c>
      <c r="G26">
        <f>IF('Qualitative Daten'!G33=9900,1,0)</f>
        <v>0</v>
      </c>
      <c r="H26">
        <f>IF('Qualitative Daten'!H33=4600,1,0)</f>
        <v>0</v>
      </c>
      <c r="I26">
        <f>IF('Qualitative Daten'!I33=4000,1,0)</f>
        <v>0</v>
      </c>
      <c r="J26">
        <f>IF('Qualitative Daten'!J33=6999,1,0)</f>
        <v>0</v>
      </c>
      <c r="K26">
        <f>IF('Qualitative Daten'!K33=2490,1,0)</f>
        <v>0</v>
      </c>
      <c r="L26">
        <f>IF('Qualitative Daten'!L33=3900,1,0)</f>
        <v>0</v>
      </c>
      <c r="M26">
        <f>IF('Qualitative Daten'!M33="&gt;",1,0)</f>
        <v>0</v>
      </c>
      <c r="N26">
        <f>IF('Qualitative Daten'!N33="&gt;",1,0)</f>
        <v>0</v>
      </c>
      <c r="O26">
        <f>IF('Qualitative Daten'!O33="&lt;",1,0)</f>
        <v>0</v>
      </c>
      <c r="P26">
        <f>IF('Qualitative Daten'!P33=500,1,0)</f>
        <v>0</v>
      </c>
      <c r="Q26">
        <f>IF('Qualitative Daten'!Q33=836,1,0)</f>
        <v>0</v>
      </c>
      <c r="R26">
        <f>IF('Qualitative Daten'!R33=4500,1,0)</f>
        <v>0</v>
      </c>
      <c r="S26">
        <f>IF('Qualitative Daten'!S33=64000,1,0)</f>
        <v>0</v>
      </c>
      <c r="T26">
        <f>IF('Qualitative Daten'!T33=699,1,0)</f>
        <v>0</v>
      </c>
      <c r="U26">
        <f>IF('Qualitative Daten'!U33=254,1,0)</f>
        <v>0</v>
      </c>
      <c r="V26">
        <f>IF('Qualitative Daten'!V33=2500,1,0)</f>
        <v>0</v>
      </c>
      <c r="W26">
        <f>IF('Qualitative Daten'!W33=49000,1,0)</f>
        <v>0</v>
      </c>
      <c r="X26">
        <f>IF('Qualitative Daten'!X33=45,1,0)</f>
        <v>0</v>
      </c>
      <c r="Y26">
        <f>IF('Qualitative Daten'!Y33=699,1,0)</f>
        <v>0</v>
      </c>
      <c r="Z26">
        <f>IF('Qualitative Daten'!Z33=51,1,0)</f>
        <v>0</v>
      </c>
      <c r="AA26">
        <f>IF('Qualitative Daten'!AA33=78,1,0)</f>
        <v>0</v>
      </c>
      <c r="AB26">
        <f>IF('Qualitative Daten'!AB33=6,1,0)</f>
        <v>0</v>
      </c>
      <c r="AC26">
        <f>IF('Qualitative Daten'!AC33=80,1,0)</f>
        <v>0</v>
      </c>
      <c r="AD26">
        <f>IF('Qualitative Daten'!AD33=32,1,0)</f>
        <v>0</v>
      </c>
      <c r="AE26">
        <f>IF('Qualitative Daten'!AE33=0,1,0)</f>
        <v>1</v>
      </c>
      <c r="AF26">
        <f>IF('Qualitative Daten'!AF33=35000,1,0)</f>
        <v>0</v>
      </c>
      <c r="AG26">
        <f>IF('Qualitative Daten'!AG33=1000,1,0)</f>
        <v>0</v>
      </c>
      <c r="AH26">
        <f>IF('Qualitative Daten'!AH33=8,1,0)</f>
        <v>0</v>
      </c>
      <c r="AI26">
        <f>IF('Qualitative Daten'!AI33=1,1,0)</f>
        <v>0</v>
      </c>
      <c r="AJ26">
        <f>IF('Qualitative Daten'!AJ33=7,1,0)</f>
        <v>0</v>
      </c>
      <c r="AK26">
        <f>IF('Qualitative Daten'!AK33=8,1,0)</f>
        <v>0</v>
      </c>
      <c r="AL26">
        <f>IF('Qualitative Daten'!AL33=600,1,0)</f>
        <v>0</v>
      </c>
      <c r="AM26">
        <f>IF('Qualitative Daten'!AM33=800,1,0)</f>
        <v>0</v>
      </c>
      <c r="AN26">
        <f>IF('Qualitative Daten'!AN33=42,1,0)</f>
        <v>0</v>
      </c>
      <c r="AO26">
        <f>IF('Qualitative Daten'!AO33=43,1,0)</f>
        <v>0</v>
      </c>
      <c r="AP26">
        <f>IF('Qualitative Daten'!AP33=9,1,0)</f>
        <v>0</v>
      </c>
      <c r="AQ26">
        <f>IF('Qualitative Daten'!AQ33=81,1,0)</f>
        <v>0</v>
      </c>
      <c r="AR26">
        <f>IF('Qualitative Daten'!AR33=1,1,0)</f>
        <v>0</v>
      </c>
      <c r="AS26">
        <f>IF('Qualitative Daten'!AS33=1,1,0)</f>
        <v>0</v>
      </c>
      <c r="AT26">
        <f>IF(OR('Qualitative Daten'!AT33=0.6,'Qualitative Daten'!AT33="3'5"),1,0)</f>
        <v>0</v>
      </c>
      <c r="AU26">
        <f>IF(OR('Qualitative Daten'!AU33=2.25,'Qualitative Daten'!AU33="2,1'4",'Qualitative Daten'!AU33="9'4"),1,0)</f>
        <v>0</v>
      </c>
      <c r="AV26">
        <f>IF('Qualitative Daten'!AV33=3,1,0)</f>
        <v>0</v>
      </c>
      <c r="AW26">
        <f>IF('Qualitative Daten'!AW33=6,1,0)</f>
        <v>0</v>
      </c>
      <c r="AX26">
        <f>IF('Qualitative Daten'!AX33=0,1,0)</f>
        <v>1</v>
      </c>
      <c r="AY26">
        <f>IF('Qualitative Daten'!AY33=3,1,0)</f>
        <v>0</v>
      </c>
      <c r="AZ26">
        <f>IF(OR('Qualitative Daten'!AZ33="7'5",'Qualitative Daten'!AZ33="1,2'5"),1,0)</f>
        <v>0</v>
      </c>
      <c r="BA26">
        <f>IF('Qualitative Daten'!BA33="1'8",1,0)</f>
        <v>0</v>
      </c>
      <c r="BB26">
        <f>IF('Qualitative Daten'!BB33="12'25",1,0)</f>
        <v>0</v>
      </c>
      <c r="BC26">
        <f>IF(OR('Qualitative Daten'!BC33="6'15",'Qualitative Daten'!BC33="2'5",'Qualitative Daten'!BC33="90'225",'Qualitative Daten'!BC33=0.4),1,0)</f>
        <v>0</v>
      </c>
      <c r="BD26">
        <f>IF(OR('Qualitative Daten'!BD33="9'2",'Qualitative Daten'!BD33=4.5,'Qualitative Daten'!BD33="4,1'2"),1,0)</f>
        <v>0</v>
      </c>
      <c r="BE26">
        <f>IF('Qualitative Daten'!BE33="15'16",1,0)</f>
        <v>0</v>
      </c>
      <c r="BF26">
        <f>IF('Qualitative Daten'!BF33=2.56,1,0)</f>
        <v>0</v>
      </c>
      <c r="BG26">
        <f>IF('Qualitative Daten'!BG33=1.49,1,0)</f>
        <v>0</v>
      </c>
      <c r="BH26">
        <f>IF('Qualitative Daten'!BH33=3.5,1,0)</f>
        <v>0</v>
      </c>
      <c r="BI26">
        <f>IF('Qualitative Daten'!BI33=4.82,1,0)</f>
        <v>0</v>
      </c>
      <c r="BJ26">
        <f>IF('Qualitative Daten'!BJ33=22.38,1,0)</f>
        <v>0</v>
      </c>
      <c r="BK26">
        <f>IF(AND('Qualitative Daten'!BK33&gt;2.6,'Qualitative Daten'!BK33&lt;&gt;999),1,0)</f>
        <v>0</v>
      </c>
      <c r="BL26">
        <f>IF('Qualitative Daten'!BL33&lt;0.06,1,0)</f>
        <v>1</v>
      </c>
      <c r="BM26">
        <f>IF(AND('Qualitative Daten'!BM33&gt;-2.5,'Qualitative Daten'!BM33&lt;&gt;999),1,0)</f>
        <v>1</v>
      </c>
      <c r="BN26">
        <f>IF('Qualitative Daten'!BN33&lt;-0.3,1,0)</f>
        <v>0</v>
      </c>
      <c r="BO26">
        <f>IF('Qualitative Daten'!BO33=-2,1,0)</f>
        <v>0</v>
      </c>
      <c r="BP26">
        <f>IF('Qualitative Daten'!BP33=-4,1,0)</f>
        <v>0</v>
      </c>
      <c r="BQ26">
        <f>IF('Qualitative Daten'!BQ33=-8,1,0)</f>
        <v>0</v>
      </c>
      <c r="BR26">
        <f>IF('Qualitative Daten'!BR33=-6,1,0)</f>
        <v>0</v>
      </c>
      <c r="BS26">
        <f>IF('Qualitative Daten'!BS33=15,1,0)</f>
        <v>0</v>
      </c>
      <c r="BT26">
        <f>IF('Qualitative Daten'!BT33=5,1,0)</f>
        <v>0</v>
      </c>
      <c r="BU26">
        <f>IF('Qualitative Daten'!BU33=2,1,0)</f>
        <v>0</v>
      </c>
      <c r="BV26">
        <f>IF('Qualitative Daten'!BV33=-12,1,0)</f>
        <v>0</v>
      </c>
      <c r="BW26">
        <f>IF('Qualitative Daten'!BW33=17,1,0)</f>
        <v>0</v>
      </c>
      <c r="BX26">
        <f>IF('Qualitative Daten'!BX33=-4,1,0)</f>
        <v>0</v>
      </c>
      <c r="BY26">
        <f>IF('Qualitative Daten'!BY33=2,1,0)</f>
        <v>0</v>
      </c>
      <c r="BZ26">
        <f>IF('Qualitative Daten'!BZ33=6,1,0)</f>
        <v>0</v>
      </c>
      <c r="CA26">
        <f>IF('Qualitative Daten'!CA33=12,1,0)</f>
        <v>0</v>
      </c>
      <c r="CB26">
        <f>IF('Qualitative Daten'!CB33=80,1,0)</f>
        <v>0</v>
      </c>
      <c r="CC26">
        <f>IF('Qualitative Daten'!CC33=750,1,0)</f>
        <v>0</v>
      </c>
      <c r="CD26">
        <f>IF('Qualitative Daten'!CD33=27,1,0)</f>
        <v>0</v>
      </c>
      <c r="CE26">
        <f>IF('Qualitative Daten'!CE33=200,1,0)</f>
        <v>0</v>
      </c>
      <c r="CF26">
        <f>IF('Qualitative Daten'!CF33=3,1,0)</f>
        <v>0</v>
      </c>
      <c r="CG26">
        <f>IF('Qualitative Daten'!CG33=1,1,0)</f>
        <v>0</v>
      </c>
      <c r="CH26">
        <f>IF('Qualitative Daten'!CH33=75,1,0)</f>
        <v>0</v>
      </c>
      <c r="CI26">
        <f>IF('Qualitative Daten'!CI33=50,1,0)</f>
        <v>0</v>
      </c>
      <c r="CJ26">
        <f>IF('Qualitative Daten'!CJ33=20,1,0)</f>
        <v>0</v>
      </c>
      <c r="CK26">
        <f>IF('Qualitative Daten'!CK33=45,1,0)</f>
        <v>0</v>
      </c>
      <c r="CL26">
        <f>IF('Qualitative Daten'!CL33=20,1,0)</f>
        <v>0</v>
      </c>
      <c r="CM26">
        <f>IF(OR('Qualitative Daten'!CM33="a+a+4+4",'Qualitative Daten'!CM33="2a+8",'Qualitative Daten'!CM33="2a+2*4",'Qualitative Daten'!CM33="a+4+a+4",'Qualitative Daten'!CM33="2*a+2*4",'Qualitative Daten'!CM33="a*2+4*2",'Qualitative Daten'!CM33="2(a+4)"),1,0)</f>
        <v>0</v>
      </c>
      <c r="CN26">
        <f>IF('Qualitative Daten'!CN33=0,1,0)</f>
        <v>1</v>
      </c>
      <c r="CO26">
        <f>IF('Qualitative Daten'!CO33=3,1,0)</f>
        <v>0</v>
      </c>
      <c r="CP26">
        <f>IF('Qualitative Daten'!CP33=698,1,0)</f>
        <v>0</v>
      </c>
      <c r="CQ26">
        <f>IF('Qualitative Daten'!CQ33=73,1,0)</f>
        <v>0</v>
      </c>
      <c r="CR26">
        <f>IF('Qualitative Daten'!CR33=37,1,0)</f>
        <v>0</v>
      </c>
      <c r="CS26">
        <f>IF('Qualitative Daten'!CS33=2,1,0)</f>
        <v>0</v>
      </c>
      <c r="CT26">
        <f>IF('Qualitative Daten'!CT33=3,1,0)</f>
        <v>0</v>
      </c>
      <c r="CU26">
        <f>IF('Qualitative Daten'!CU33=2,1,0)</f>
        <v>0</v>
      </c>
      <c r="CV26">
        <f>IF(OR('Qualitative Daten'!CV33="x+3",'Qualitative Daten'!CV33="3+x"),1,0)</f>
        <v>0</v>
      </c>
      <c r="CW26">
        <f>IF(OR('Qualitative Daten'!CW33="x-3",'Qualitative Daten'!CW33="-3+x"),1,0)</f>
        <v>0</v>
      </c>
      <c r="CX26">
        <f>IF(OR('Qualitative Daten'!CX33="2a",'Qualitative Daten'!CX33="a+a",'Qualitative Daten'!CX33="a*2",'Qualitative Daten'!CX33="2*a"),1,0)</f>
        <v>0</v>
      </c>
      <c r="CZ26">
        <f t="shared" si="0"/>
        <v>5</v>
      </c>
      <c r="DA26">
        <f t="shared" si="1"/>
        <v>95</v>
      </c>
      <c r="DB26">
        <f>COUNTIF('Qualitative Daten'!C33:CX33,999)</f>
        <v>0</v>
      </c>
      <c r="DC26">
        <f t="shared" si="2"/>
        <v>95</v>
      </c>
      <c r="DD26" s="2">
        <f t="shared" si="3"/>
        <v>0.05</v>
      </c>
      <c r="DE26" s="2">
        <f t="shared" si="4"/>
        <v>2.4390243902439025E-2</v>
      </c>
      <c r="DF26" s="2">
        <f t="shared" si="5"/>
        <v>7.1428571428571425E-2</v>
      </c>
      <c r="DG26" s="2">
        <f t="shared" si="6"/>
        <v>0.22222222222222221</v>
      </c>
      <c r="DH26" s="2">
        <f t="shared" si="7"/>
        <v>0</v>
      </c>
      <c r="DI26" s="2">
        <f t="shared" si="8"/>
        <v>0</v>
      </c>
      <c r="DJ26" s="2">
        <f t="shared" si="9"/>
        <v>8.3333333333333329E-2</v>
      </c>
    </row>
    <row r="27" spans="1:114" x14ac:dyDescent="0.35">
      <c r="A27">
        <f>'Qualitative Daten'!A34</f>
        <v>0</v>
      </c>
      <c r="B27">
        <f>'Qualitative Daten'!B34</f>
        <v>0</v>
      </c>
      <c r="C27">
        <f>IF('Qualitative Daten'!C34=7000,1,0)</f>
        <v>0</v>
      </c>
      <c r="D27">
        <f>IF('Qualitative Daten'!D34=5300,1,0)</f>
        <v>0</v>
      </c>
      <c r="E27">
        <f>IF('Qualitative Daten'!E34=4080,1,0)</f>
        <v>0</v>
      </c>
      <c r="F27">
        <f>IF('Qualitative Daten'!F34=12500,1,0)</f>
        <v>0</v>
      </c>
      <c r="G27">
        <f>IF('Qualitative Daten'!G34=9900,1,0)</f>
        <v>0</v>
      </c>
      <c r="H27">
        <f>IF('Qualitative Daten'!H34=4600,1,0)</f>
        <v>0</v>
      </c>
      <c r="I27">
        <f>IF('Qualitative Daten'!I34=4000,1,0)</f>
        <v>0</v>
      </c>
      <c r="J27">
        <f>IF('Qualitative Daten'!J34=6999,1,0)</f>
        <v>0</v>
      </c>
      <c r="K27">
        <f>IF('Qualitative Daten'!K34=2490,1,0)</f>
        <v>0</v>
      </c>
      <c r="L27">
        <f>IF('Qualitative Daten'!L34=3900,1,0)</f>
        <v>0</v>
      </c>
      <c r="M27">
        <f>IF('Qualitative Daten'!M34="&gt;",1,0)</f>
        <v>0</v>
      </c>
      <c r="N27">
        <f>IF('Qualitative Daten'!N34="&gt;",1,0)</f>
        <v>0</v>
      </c>
      <c r="O27">
        <f>IF('Qualitative Daten'!O34="&lt;",1,0)</f>
        <v>0</v>
      </c>
      <c r="P27">
        <f>IF('Qualitative Daten'!P34=500,1,0)</f>
        <v>0</v>
      </c>
      <c r="Q27">
        <f>IF('Qualitative Daten'!Q34=836,1,0)</f>
        <v>0</v>
      </c>
      <c r="R27">
        <f>IF('Qualitative Daten'!R34=4500,1,0)</f>
        <v>0</v>
      </c>
      <c r="S27">
        <f>IF('Qualitative Daten'!S34=64000,1,0)</f>
        <v>0</v>
      </c>
      <c r="T27">
        <f>IF('Qualitative Daten'!T34=699,1,0)</f>
        <v>0</v>
      </c>
      <c r="U27">
        <f>IF('Qualitative Daten'!U34=254,1,0)</f>
        <v>0</v>
      </c>
      <c r="V27">
        <f>IF('Qualitative Daten'!V34=2500,1,0)</f>
        <v>0</v>
      </c>
      <c r="W27">
        <f>IF('Qualitative Daten'!W34=49000,1,0)</f>
        <v>0</v>
      </c>
      <c r="X27">
        <f>IF('Qualitative Daten'!X34=45,1,0)</f>
        <v>0</v>
      </c>
      <c r="Y27">
        <f>IF('Qualitative Daten'!Y34=699,1,0)</f>
        <v>0</v>
      </c>
      <c r="Z27">
        <f>IF('Qualitative Daten'!Z34=51,1,0)</f>
        <v>0</v>
      </c>
      <c r="AA27">
        <f>IF('Qualitative Daten'!AA34=78,1,0)</f>
        <v>0</v>
      </c>
      <c r="AB27">
        <f>IF('Qualitative Daten'!AB34=6,1,0)</f>
        <v>0</v>
      </c>
      <c r="AC27">
        <f>IF('Qualitative Daten'!AC34=80,1,0)</f>
        <v>0</v>
      </c>
      <c r="AD27">
        <f>IF('Qualitative Daten'!AD34=32,1,0)</f>
        <v>0</v>
      </c>
      <c r="AE27">
        <f>IF('Qualitative Daten'!AE34=0,1,0)</f>
        <v>1</v>
      </c>
      <c r="AF27">
        <f>IF('Qualitative Daten'!AF34=35000,1,0)</f>
        <v>0</v>
      </c>
      <c r="AG27">
        <f>IF('Qualitative Daten'!AG34=1000,1,0)</f>
        <v>0</v>
      </c>
      <c r="AH27">
        <f>IF('Qualitative Daten'!AH34=8,1,0)</f>
        <v>0</v>
      </c>
      <c r="AI27">
        <f>IF('Qualitative Daten'!AI34=1,1,0)</f>
        <v>0</v>
      </c>
      <c r="AJ27">
        <f>IF('Qualitative Daten'!AJ34=7,1,0)</f>
        <v>0</v>
      </c>
      <c r="AK27">
        <f>IF('Qualitative Daten'!AK34=8,1,0)</f>
        <v>0</v>
      </c>
      <c r="AL27">
        <f>IF('Qualitative Daten'!AL34=600,1,0)</f>
        <v>0</v>
      </c>
      <c r="AM27">
        <f>IF('Qualitative Daten'!AM34=800,1,0)</f>
        <v>0</v>
      </c>
      <c r="AN27">
        <f>IF('Qualitative Daten'!AN34=42,1,0)</f>
        <v>0</v>
      </c>
      <c r="AO27">
        <f>IF('Qualitative Daten'!AO34=43,1,0)</f>
        <v>0</v>
      </c>
      <c r="AP27">
        <f>IF('Qualitative Daten'!AP34=9,1,0)</f>
        <v>0</v>
      </c>
      <c r="AQ27">
        <f>IF('Qualitative Daten'!AQ34=81,1,0)</f>
        <v>0</v>
      </c>
      <c r="AR27">
        <f>IF('Qualitative Daten'!AR34=1,1,0)</f>
        <v>0</v>
      </c>
      <c r="AS27">
        <f>IF('Qualitative Daten'!AS34=1,1,0)</f>
        <v>0</v>
      </c>
      <c r="AT27">
        <f>IF(OR('Qualitative Daten'!AT34=0.6,'Qualitative Daten'!AT34="3'5"),1,0)</f>
        <v>0</v>
      </c>
      <c r="AU27">
        <f>IF(OR('Qualitative Daten'!AU34=2.25,'Qualitative Daten'!AU34="2,1'4",'Qualitative Daten'!AU34="9'4"),1,0)</f>
        <v>0</v>
      </c>
      <c r="AV27">
        <f>IF('Qualitative Daten'!AV34=3,1,0)</f>
        <v>0</v>
      </c>
      <c r="AW27">
        <f>IF('Qualitative Daten'!AW34=6,1,0)</f>
        <v>0</v>
      </c>
      <c r="AX27">
        <f>IF('Qualitative Daten'!AX34=0,1,0)</f>
        <v>1</v>
      </c>
      <c r="AY27">
        <f>IF('Qualitative Daten'!AY34=3,1,0)</f>
        <v>0</v>
      </c>
      <c r="AZ27">
        <f>IF(OR('Qualitative Daten'!AZ34="7'5",'Qualitative Daten'!AZ34="1,2'5"),1,0)</f>
        <v>0</v>
      </c>
      <c r="BA27">
        <f>IF('Qualitative Daten'!BA34="1'8",1,0)</f>
        <v>0</v>
      </c>
      <c r="BB27">
        <f>IF('Qualitative Daten'!BB34="12'25",1,0)</f>
        <v>0</v>
      </c>
      <c r="BC27">
        <f>IF(OR('Qualitative Daten'!BC34="6'15",'Qualitative Daten'!BC34="2'5",'Qualitative Daten'!BC34="90'225",'Qualitative Daten'!BC34=0.4),1,0)</f>
        <v>0</v>
      </c>
      <c r="BD27">
        <f>IF(OR('Qualitative Daten'!BD34="9'2",'Qualitative Daten'!BD34=4.5,'Qualitative Daten'!BD34="4,1'2"),1,0)</f>
        <v>0</v>
      </c>
      <c r="BE27">
        <f>IF('Qualitative Daten'!BE34="15'16",1,0)</f>
        <v>0</v>
      </c>
      <c r="BF27">
        <f>IF('Qualitative Daten'!BF34=2.56,1,0)</f>
        <v>0</v>
      </c>
      <c r="BG27">
        <f>IF('Qualitative Daten'!BG34=1.49,1,0)</f>
        <v>0</v>
      </c>
      <c r="BH27">
        <f>IF('Qualitative Daten'!BH34=3.5,1,0)</f>
        <v>0</v>
      </c>
      <c r="BI27">
        <f>IF('Qualitative Daten'!BI34=4.82,1,0)</f>
        <v>0</v>
      </c>
      <c r="BJ27">
        <f>IF('Qualitative Daten'!BJ34=22.38,1,0)</f>
        <v>0</v>
      </c>
      <c r="BK27">
        <f>IF(AND('Qualitative Daten'!BK34&gt;2.6,'Qualitative Daten'!BK34&lt;&gt;999),1,0)</f>
        <v>0</v>
      </c>
      <c r="BL27">
        <f>IF('Qualitative Daten'!BL34&lt;0.06,1,0)</f>
        <v>1</v>
      </c>
      <c r="BM27">
        <f>IF(AND('Qualitative Daten'!BM34&gt;-2.5,'Qualitative Daten'!BM34&lt;&gt;999),1,0)</f>
        <v>1</v>
      </c>
      <c r="BN27">
        <f>IF('Qualitative Daten'!BN34&lt;-0.3,1,0)</f>
        <v>0</v>
      </c>
      <c r="BO27">
        <f>IF('Qualitative Daten'!BO34=-2,1,0)</f>
        <v>0</v>
      </c>
      <c r="BP27">
        <f>IF('Qualitative Daten'!BP34=-4,1,0)</f>
        <v>0</v>
      </c>
      <c r="BQ27">
        <f>IF('Qualitative Daten'!BQ34=-8,1,0)</f>
        <v>0</v>
      </c>
      <c r="BR27">
        <f>IF('Qualitative Daten'!BR34=-6,1,0)</f>
        <v>0</v>
      </c>
      <c r="BS27">
        <f>IF('Qualitative Daten'!BS34=15,1,0)</f>
        <v>0</v>
      </c>
      <c r="BT27">
        <f>IF('Qualitative Daten'!BT34=5,1,0)</f>
        <v>0</v>
      </c>
      <c r="BU27">
        <f>IF('Qualitative Daten'!BU34=2,1,0)</f>
        <v>0</v>
      </c>
      <c r="BV27">
        <f>IF('Qualitative Daten'!BV34=-12,1,0)</f>
        <v>0</v>
      </c>
      <c r="BW27">
        <f>IF('Qualitative Daten'!BW34=17,1,0)</f>
        <v>0</v>
      </c>
      <c r="BX27">
        <f>IF('Qualitative Daten'!BX34=-4,1,0)</f>
        <v>0</v>
      </c>
      <c r="BY27">
        <f>IF('Qualitative Daten'!BY34=2,1,0)</f>
        <v>0</v>
      </c>
      <c r="BZ27">
        <f>IF('Qualitative Daten'!BZ34=6,1,0)</f>
        <v>0</v>
      </c>
      <c r="CA27">
        <f>IF('Qualitative Daten'!CA34=12,1,0)</f>
        <v>0</v>
      </c>
      <c r="CB27">
        <f>IF('Qualitative Daten'!CB34=80,1,0)</f>
        <v>0</v>
      </c>
      <c r="CC27">
        <f>IF('Qualitative Daten'!CC34=750,1,0)</f>
        <v>0</v>
      </c>
      <c r="CD27">
        <f>IF('Qualitative Daten'!CD34=27,1,0)</f>
        <v>0</v>
      </c>
      <c r="CE27">
        <f>IF('Qualitative Daten'!CE34=200,1,0)</f>
        <v>0</v>
      </c>
      <c r="CF27">
        <f>IF('Qualitative Daten'!CF34=3,1,0)</f>
        <v>0</v>
      </c>
      <c r="CG27">
        <f>IF('Qualitative Daten'!CG34=1,1,0)</f>
        <v>0</v>
      </c>
      <c r="CH27">
        <f>IF('Qualitative Daten'!CH34=75,1,0)</f>
        <v>0</v>
      </c>
      <c r="CI27">
        <f>IF('Qualitative Daten'!CI34=50,1,0)</f>
        <v>0</v>
      </c>
      <c r="CJ27">
        <f>IF('Qualitative Daten'!CJ34=20,1,0)</f>
        <v>0</v>
      </c>
      <c r="CK27">
        <f>IF('Qualitative Daten'!CK34=45,1,0)</f>
        <v>0</v>
      </c>
      <c r="CL27">
        <f>IF('Qualitative Daten'!CL34=20,1,0)</f>
        <v>0</v>
      </c>
      <c r="CM27">
        <f>IF(OR('Qualitative Daten'!CM34="a+a+4+4",'Qualitative Daten'!CM34="2a+8",'Qualitative Daten'!CM34="2a+2*4",'Qualitative Daten'!CM34="a+4+a+4",'Qualitative Daten'!CM34="2*a+2*4",'Qualitative Daten'!CM34="a*2+4*2",'Qualitative Daten'!CM34="2(a+4)"),1,0)</f>
        <v>0</v>
      </c>
      <c r="CN27">
        <f>IF('Qualitative Daten'!CN34=0,1,0)</f>
        <v>1</v>
      </c>
      <c r="CO27">
        <f>IF('Qualitative Daten'!CO34=3,1,0)</f>
        <v>0</v>
      </c>
      <c r="CP27">
        <f>IF('Qualitative Daten'!CP34=698,1,0)</f>
        <v>0</v>
      </c>
      <c r="CQ27">
        <f>IF('Qualitative Daten'!CQ34=73,1,0)</f>
        <v>0</v>
      </c>
      <c r="CR27">
        <f>IF('Qualitative Daten'!CR34=37,1,0)</f>
        <v>0</v>
      </c>
      <c r="CS27">
        <f>IF('Qualitative Daten'!CS34=2,1,0)</f>
        <v>0</v>
      </c>
      <c r="CT27">
        <f>IF('Qualitative Daten'!CT34=3,1,0)</f>
        <v>0</v>
      </c>
      <c r="CU27">
        <f>IF('Qualitative Daten'!CU34=2,1,0)</f>
        <v>0</v>
      </c>
      <c r="CV27">
        <f>IF(OR('Qualitative Daten'!CV34="x+3",'Qualitative Daten'!CV34="3+x"),1,0)</f>
        <v>0</v>
      </c>
      <c r="CW27">
        <f>IF(OR('Qualitative Daten'!CW34="x-3",'Qualitative Daten'!CW34="-3+x"),1,0)</f>
        <v>0</v>
      </c>
      <c r="CX27">
        <f>IF(OR('Qualitative Daten'!CX34="2a",'Qualitative Daten'!CX34="a+a",'Qualitative Daten'!CX34="a*2",'Qualitative Daten'!CX34="2*a"),1,0)</f>
        <v>0</v>
      </c>
      <c r="CZ27">
        <f t="shared" si="0"/>
        <v>5</v>
      </c>
      <c r="DA27">
        <f t="shared" si="1"/>
        <v>95</v>
      </c>
      <c r="DB27">
        <f>COUNTIF('Qualitative Daten'!C34:CX34,999)</f>
        <v>0</v>
      </c>
      <c r="DC27">
        <f t="shared" si="2"/>
        <v>95</v>
      </c>
      <c r="DD27" s="2">
        <f t="shared" si="3"/>
        <v>0.05</v>
      </c>
      <c r="DE27" s="2">
        <f t="shared" si="4"/>
        <v>2.4390243902439025E-2</v>
      </c>
      <c r="DF27" s="2">
        <f t="shared" si="5"/>
        <v>7.1428571428571425E-2</v>
      </c>
      <c r="DG27" s="2">
        <f t="shared" si="6"/>
        <v>0.22222222222222221</v>
      </c>
      <c r="DH27" s="2">
        <f t="shared" si="7"/>
        <v>0</v>
      </c>
      <c r="DI27" s="2">
        <f t="shared" si="8"/>
        <v>0</v>
      </c>
      <c r="DJ27" s="2">
        <f t="shared" si="9"/>
        <v>8.3333333333333329E-2</v>
      </c>
    </row>
    <row r="28" spans="1:114" x14ac:dyDescent="0.35">
      <c r="A28">
        <f>'Qualitative Daten'!A35</f>
        <v>0</v>
      </c>
      <c r="B28">
        <f>'Qualitative Daten'!B35</f>
        <v>0</v>
      </c>
      <c r="C28">
        <f>IF('Qualitative Daten'!C35=7000,1,0)</f>
        <v>0</v>
      </c>
      <c r="D28">
        <f>IF('Qualitative Daten'!D35=5300,1,0)</f>
        <v>0</v>
      </c>
      <c r="E28">
        <f>IF('Qualitative Daten'!E35=4080,1,0)</f>
        <v>0</v>
      </c>
      <c r="F28">
        <f>IF('Qualitative Daten'!F35=12500,1,0)</f>
        <v>0</v>
      </c>
      <c r="G28">
        <f>IF('Qualitative Daten'!G35=9900,1,0)</f>
        <v>0</v>
      </c>
      <c r="H28">
        <f>IF('Qualitative Daten'!H35=4600,1,0)</f>
        <v>0</v>
      </c>
      <c r="I28">
        <f>IF('Qualitative Daten'!I35=4000,1,0)</f>
        <v>0</v>
      </c>
      <c r="J28">
        <f>IF('Qualitative Daten'!J35=6999,1,0)</f>
        <v>0</v>
      </c>
      <c r="K28">
        <f>IF('Qualitative Daten'!K35=2490,1,0)</f>
        <v>0</v>
      </c>
      <c r="L28">
        <f>IF('Qualitative Daten'!L35=3900,1,0)</f>
        <v>0</v>
      </c>
      <c r="M28">
        <f>IF('Qualitative Daten'!M35="&gt;",1,0)</f>
        <v>0</v>
      </c>
      <c r="N28">
        <f>IF('Qualitative Daten'!N35="&gt;",1,0)</f>
        <v>0</v>
      </c>
      <c r="O28">
        <f>IF('Qualitative Daten'!O35="&lt;",1,0)</f>
        <v>0</v>
      </c>
      <c r="P28">
        <f>IF('Qualitative Daten'!P35=500,1,0)</f>
        <v>0</v>
      </c>
      <c r="Q28">
        <f>IF('Qualitative Daten'!Q35=836,1,0)</f>
        <v>0</v>
      </c>
      <c r="R28">
        <f>IF('Qualitative Daten'!R35=4500,1,0)</f>
        <v>0</v>
      </c>
      <c r="S28">
        <f>IF('Qualitative Daten'!S35=64000,1,0)</f>
        <v>0</v>
      </c>
      <c r="T28">
        <f>IF('Qualitative Daten'!T35=699,1,0)</f>
        <v>0</v>
      </c>
      <c r="U28">
        <f>IF('Qualitative Daten'!U35=254,1,0)</f>
        <v>0</v>
      </c>
      <c r="V28">
        <f>IF('Qualitative Daten'!V35=2500,1,0)</f>
        <v>0</v>
      </c>
      <c r="W28">
        <f>IF('Qualitative Daten'!W35=49000,1,0)</f>
        <v>0</v>
      </c>
      <c r="X28">
        <f>IF('Qualitative Daten'!X35=45,1,0)</f>
        <v>0</v>
      </c>
      <c r="Y28">
        <f>IF('Qualitative Daten'!Y35=699,1,0)</f>
        <v>0</v>
      </c>
      <c r="Z28">
        <f>IF('Qualitative Daten'!Z35=51,1,0)</f>
        <v>0</v>
      </c>
      <c r="AA28">
        <f>IF('Qualitative Daten'!AA35=78,1,0)</f>
        <v>0</v>
      </c>
      <c r="AB28">
        <f>IF('Qualitative Daten'!AB35=6,1,0)</f>
        <v>0</v>
      </c>
      <c r="AC28">
        <f>IF('Qualitative Daten'!AC35=80,1,0)</f>
        <v>0</v>
      </c>
      <c r="AD28">
        <f>IF('Qualitative Daten'!AD35=32,1,0)</f>
        <v>0</v>
      </c>
      <c r="AE28">
        <f>IF('Qualitative Daten'!AE35=0,1,0)</f>
        <v>1</v>
      </c>
      <c r="AF28">
        <f>IF('Qualitative Daten'!AF35=35000,1,0)</f>
        <v>0</v>
      </c>
      <c r="AG28">
        <f>IF('Qualitative Daten'!AG35=1000,1,0)</f>
        <v>0</v>
      </c>
      <c r="AH28">
        <f>IF('Qualitative Daten'!AH35=8,1,0)</f>
        <v>0</v>
      </c>
      <c r="AI28">
        <f>IF('Qualitative Daten'!AI35=1,1,0)</f>
        <v>0</v>
      </c>
      <c r="AJ28">
        <f>IF('Qualitative Daten'!AJ35=7,1,0)</f>
        <v>0</v>
      </c>
      <c r="AK28">
        <f>IF('Qualitative Daten'!AK35=8,1,0)</f>
        <v>0</v>
      </c>
      <c r="AL28">
        <f>IF('Qualitative Daten'!AL35=600,1,0)</f>
        <v>0</v>
      </c>
      <c r="AM28">
        <f>IF('Qualitative Daten'!AM35=800,1,0)</f>
        <v>0</v>
      </c>
      <c r="AN28">
        <f>IF('Qualitative Daten'!AN35=42,1,0)</f>
        <v>0</v>
      </c>
      <c r="AO28">
        <f>IF('Qualitative Daten'!AO35=43,1,0)</f>
        <v>0</v>
      </c>
      <c r="AP28">
        <f>IF('Qualitative Daten'!AP35=9,1,0)</f>
        <v>0</v>
      </c>
      <c r="AQ28">
        <f>IF('Qualitative Daten'!AQ35=81,1,0)</f>
        <v>0</v>
      </c>
      <c r="AR28">
        <f>IF('Qualitative Daten'!AR35=1,1,0)</f>
        <v>0</v>
      </c>
      <c r="AS28">
        <f>IF('Qualitative Daten'!AS35=1,1,0)</f>
        <v>0</v>
      </c>
      <c r="AT28">
        <f>IF(OR('Qualitative Daten'!AT35=0.6,'Qualitative Daten'!AT35="3'5"),1,0)</f>
        <v>0</v>
      </c>
      <c r="AU28">
        <f>IF(OR('Qualitative Daten'!AU35=2.25,'Qualitative Daten'!AU35="2,1'4",'Qualitative Daten'!AU35="9'4"),1,0)</f>
        <v>0</v>
      </c>
      <c r="AV28">
        <f>IF('Qualitative Daten'!AV35=3,1,0)</f>
        <v>0</v>
      </c>
      <c r="AW28">
        <f>IF('Qualitative Daten'!AW35=6,1,0)</f>
        <v>0</v>
      </c>
      <c r="AX28">
        <f>IF('Qualitative Daten'!AX35=0,1,0)</f>
        <v>1</v>
      </c>
      <c r="AY28">
        <f>IF('Qualitative Daten'!AY35=3,1,0)</f>
        <v>0</v>
      </c>
      <c r="AZ28">
        <f>IF(OR('Qualitative Daten'!AZ35="7'5",'Qualitative Daten'!AZ35="1,2'5"),1,0)</f>
        <v>0</v>
      </c>
      <c r="BA28">
        <f>IF('Qualitative Daten'!BA35="1'8",1,0)</f>
        <v>0</v>
      </c>
      <c r="BB28">
        <f>IF('Qualitative Daten'!BB35="12'25",1,0)</f>
        <v>0</v>
      </c>
      <c r="BC28">
        <f>IF(OR('Qualitative Daten'!BC35="6'15",'Qualitative Daten'!BC35="2'5",'Qualitative Daten'!BC35="90'225",'Qualitative Daten'!BC35=0.4),1,0)</f>
        <v>0</v>
      </c>
      <c r="BD28">
        <f>IF(OR('Qualitative Daten'!BD35="9'2",'Qualitative Daten'!BD35=4.5,'Qualitative Daten'!BD35="4,1'2"),1,0)</f>
        <v>0</v>
      </c>
      <c r="BE28">
        <f>IF('Qualitative Daten'!BE35="15'16",1,0)</f>
        <v>0</v>
      </c>
      <c r="BF28">
        <f>IF('Qualitative Daten'!BF35=2.56,1,0)</f>
        <v>0</v>
      </c>
      <c r="BG28">
        <f>IF('Qualitative Daten'!BG35=1.49,1,0)</f>
        <v>0</v>
      </c>
      <c r="BH28">
        <f>IF('Qualitative Daten'!BH35=3.5,1,0)</f>
        <v>0</v>
      </c>
      <c r="BI28">
        <f>IF('Qualitative Daten'!BI35=4.82,1,0)</f>
        <v>0</v>
      </c>
      <c r="BJ28">
        <f>IF('Qualitative Daten'!BJ35=22.38,1,0)</f>
        <v>0</v>
      </c>
      <c r="BK28">
        <f>IF(AND('Qualitative Daten'!BK35&gt;2.6,'Qualitative Daten'!BK35&lt;&gt;999),1,0)</f>
        <v>0</v>
      </c>
      <c r="BL28">
        <f>IF('Qualitative Daten'!BL35&lt;0.06,1,0)</f>
        <v>1</v>
      </c>
      <c r="BM28">
        <f>IF(AND('Qualitative Daten'!BM35&gt;-2.5,'Qualitative Daten'!BM35&lt;&gt;999),1,0)</f>
        <v>1</v>
      </c>
      <c r="BN28">
        <f>IF('Qualitative Daten'!BN35&lt;-0.3,1,0)</f>
        <v>0</v>
      </c>
      <c r="BO28">
        <f>IF('Qualitative Daten'!BO35=-2,1,0)</f>
        <v>0</v>
      </c>
      <c r="BP28">
        <f>IF('Qualitative Daten'!BP35=-4,1,0)</f>
        <v>0</v>
      </c>
      <c r="BQ28">
        <f>IF('Qualitative Daten'!BQ35=-8,1,0)</f>
        <v>0</v>
      </c>
      <c r="BR28">
        <f>IF('Qualitative Daten'!BR35=-6,1,0)</f>
        <v>0</v>
      </c>
      <c r="BS28">
        <f>IF('Qualitative Daten'!BS35=15,1,0)</f>
        <v>0</v>
      </c>
      <c r="BT28">
        <f>IF('Qualitative Daten'!BT35=5,1,0)</f>
        <v>0</v>
      </c>
      <c r="BU28">
        <f>IF('Qualitative Daten'!BU35=2,1,0)</f>
        <v>0</v>
      </c>
      <c r="BV28">
        <f>IF('Qualitative Daten'!BV35=-12,1,0)</f>
        <v>0</v>
      </c>
      <c r="BW28">
        <f>IF('Qualitative Daten'!BW35=17,1,0)</f>
        <v>0</v>
      </c>
      <c r="BX28">
        <f>IF('Qualitative Daten'!BX35=-4,1,0)</f>
        <v>0</v>
      </c>
      <c r="BY28">
        <f>IF('Qualitative Daten'!BY35=2,1,0)</f>
        <v>0</v>
      </c>
      <c r="BZ28">
        <f>IF('Qualitative Daten'!BZ35=6,1,0)</f>
        <v>0</v>
      </c>
      <c r="CA28">
        <f>IF('Qualitative Daten'!CA35=12,1,0)</f>
        <v>0</v>
      </c>
      <c r="CB28">
        <f>IF('Qualitative Daten'!CB35=80,1,0)</f>
        <v>0</v>
      </c>
      <c r="CC28">
        <f>IF('Qualitative Daten'!CC35=750,1,0)</f>
        <v>0</v>
      </c>
      <c r="CD28">
        <f>IF('Qualitative Daten'!CD35=27,1,0)</f>
        <v>0</v>
      </c>
      <c r="CE28">
        <f>IF('Qualitative Daten'!CE35=200,1,0)</f>
        <v>0</v>
      </c>
      <c r="CF28">
        <f>IF('Qualitative Daten'!CF35=3,1,0)</f>
        <v>0</v>
      </c>
      <c r="CG28">
        <f>IF('Qualitative Daten'!CG35=1,1,0)</f>
        <v>0</v>
      </c>
      <c r="CH28">
        <f>IF('Qualitative Daten'!CH35=75,1,0)</f>
        <v>0</v>
      </c>
      <c r="CI28">
        <f>IF('Qualitative Daten'!CI35=50,1,0)</f>
        <v>0</v>
      </c>
      <c r="CJ28">
        <f>IF('Qualitative Daten'!CJ35=20,1,0)</f>
        <v>0</v>
      </c>
      <c r="CK28">
        <f>IF('Qualitative Daten'!CK35=45,1,0)</f>
        <v>0</v>
      </c>
      <c r="CL28">
        <f>IF('Qualitative Daten'!CL35=20,1,0)</f>
        <v>0</v>
      </c>
      <c r="CM28">
        <f>IF(OR('Qualitative Daten'!CM35="a+a+4+4",'Qualitative Daten'!CM35="2a+8",'Qualitative Daten'!CM35="2a+2*4",'Qualitative Daten'!CM35="a+4+a+4",'Qualitative Daten'!CM35="2*a+2*4",'Qualitative Daten'!CM35="a*2+4*2",'Qualitative Daten'!CM35="2(a+4)"),1,0)</f>
        <v>0</v>
      </c>
      <c r="CN28">
        <f>IF('Qualitative Daten'!CN35=0,1,0)</f>
        <v>1</v>
      </c>
      <c r="CO28">
        <f>IF('Qualitative Daten'!CO35=3,1,0)</f>
        <v>0</v>
      </c>
      <c r="CP28">
        <f>IF('Qualitative Daten'!CP35=698,1,0)</f>
        <v>0</v>
      </c>
      <c r="CQ28">
        <f>IF('Qualitative Daten'!CQ35=73,1,0)</f>
        <v>0</v>
      </c>
      <c r="CR28">
        <f>IF('Qualitative Daten'!CR35=37,1,0)</f>
        <v>0</v>
      </c>
      <c r="CS28">
        <f>IF('Qualitative Daten'!CS35=2,1,0)</f>
        <v>0</v>
      </c>
      <c r="CT28">
        <f>IF('Qualitative Daten'!CT35=3,1,0)</f>
        <v>0</v>
      </c>
      <c r="CU28">
        <f>IF('Qualitative Daten'!CU35=2,1,0)</f>
        <v>0</v>
      </c>
      <c r="CV28">
        <f>IF(OR('Qualitative Daten'!CV35="x+3",'Qualitative Daten'!CV35="3+x"),1,0)</f>
        <v>0</v>
      </c>
      <c r="CW28">
        <f>IF(OR('Qualitative Daten'!CW35="x-3",'Qualitative Daten'!CW35="-3+x"),1,0)</f>
        <v>0</v>
      </c>
      <c r="CX28">
        <f>IF(OR('Qualitative Daten'!CX35="2a",'Qualitative Daten'!CX35="a+a",'Qualitative Daten'!CX35="a*2",'Qualitative Daten'!CX35="2*a"),1,0)</f>
        <v>0</v>
      </c>
      <c r="CZ28">
        <f t="shared" si="0"/>
        <v>5</v>
      </c>
      <c r="DA28">
        <f t="shared" si="1"/>
        <v>95</v>
      </c>
      <c r="DB28">
        <f>COUNTIF('Qualitative Daten'!C35:CX35,999)</f>
        <v>0</v>
      </c>
      <c r="DC28">
        <f t="shared" si="2"/>
        <v>95</v>
      </c>
      <c r="DD28" s="2">
        <f t="shared" si="3"/>
        <v>0.05</v>
      </c>
      <c r="DE28" s="2">
        <f t="shared" si="4"/>
        <v>2.4390243902439025E-2</v>
      </c>
      <c r="DF28" s="2">
        <f t="shared" si="5"/>
        <v>7.1428571428571425E-2</v>
      </c>
      <c r="DG28" s="2">
        <f t="shared" si="6"/>
        <v>0.22222222222222221</v>
      </c>
      <c r="DH28" s="2">
        <f t="shared" si="7"/>
        <v>0</v>
      </c>
      <c r="DI28" s="2">
        <f t="shared" si="8"/>
        <v>0</v>
      </c>
      <c r="DJ28" s="2">
        <f t="shared" si="9"/>
        <v>8.3333333333333329E-2</v>
      </c>
    </row>
    <row r="29" spans="1:114" x14ac:dyDescent="0.35">
      <c r="A29">
        <f>'Qualitative Daten'!A36</f>
        <v>0</v>
      </c>
      <c r="B29">
        <f>'Qualitative Daten'!B36</f>
        <v>0</v>
      </c>
      <c r="C29">
        <f>IF('Qualitative Daten'!C36=7000,1,0)</f>
        <v>0</v>
      </c>
      <c r="D29">
        <f>IF('Qualitative Daten'!D36=5300,1,0)</f>
        <v>0</v>
      </c>
      <c r="E29">
        <f>IF('Qualitative Daten'!E36=4080,1,0)</f>
        <v>0</v>
      </c>
      <c r="F29">
        <f>IF('Qualitative Daten'!F36=12500,1,0)</f>
        <v>0</v>
      </c>
      <c r="G29">
        <f>IF('Qualitative Daten'!G36=9900,1,0)</f>
        <v>0</v>
      </c>
      <c r="H29">
        <f>IF('Qualitative Daten'!H36=4600,1,0)</f>
        <v>0</v>
      </c>
      <c r="I29">
        <f>IF('Qualitative Daten'!I36=4000,1,0)</f>
        <v>0</v>
      </c>
      <c r="J29">
        <f>IF('Qualitative Daten'!J36=6999,1,0)</f>
        <v>0</v>
      </c>
      <c r="K29">
        <f>IF('Qualitative Daten'!K36=2490,1,0)</f>
        <v>0</v>
      </c>
      <c r="L29">
        <f>IF('Qualitative Daten'!L36=3900,1,0)</f>
        <v>0</v>
      </c>
      <c r="M29">
        <f>IF('Qualitative Daten'!M36="&gt;",1,0)</f>
        <v>0</v>
      </c>
      <c r="N29">
        <f>IF('Qualitative Daten'!N36="&gt;",1,0)</f>
        <v>0</v>
      </c>
      <c r="O29">
        <f>IF('Qualitative Daten'!O36="&lt;",1,0)</f>
        <v>0</v>
      </c>
      <c r="P29">
        <f>IF('Qualitative Daten'!P36=500,1,0)</f>
        <v>0</v>
      </c>
      <c r="Q29">
        <f>IF('Qualitative Daten'!Q36=836,1,0)</f>
        <v>0</v>
      </c>
      <c r="R29">
        <f>IF('Qualitative Daten'!R36=4500,1,0)</f>
        <v>0</v>
      </c>
      <c r="S29">
        <f>IF('Qualitative Daten'!S36=64000,1,0)</f>
        <v>0</v>
      </c>
      <c r="T29">
        <f>IF('Qualitative Daten'!T36=699,1,0)</f>
        <v>0</v>
      </c>
      <c r="U29">
        <f>IF('Qualitative Daten'!U36=254,1,0)</f>
        <v>0</v>
      </c>
      <c r="V29">
        <f>IF('Qualitative Daten'!V36=2500,1,0)</f>
        <v>0</v>
      </c>
      <c r="W29">
        <f>IF('Qualitative Daten'!W36=49000,1,0)</f>
        <v>0</v>
      </c>
      <c r="X29">
        <f>IF('Qualitative Daten'!X36=45,1,0)</f>
        <v>0</v>
      </c>
      <c r="Y29">
        <f>IF('Qualitative Daten'!Y36=699,1,0)</f>
        <v>0</v>
      </c>
      <c r="Z29">
        <f>IF('Qualitative Daten'!Z36=51,1,0)</f>
        <v>0</v>
      </c>
      <c r="AA29">
        <f>IF('Qualitative Daten'!AA36=78,1,0)</f>
        <v>0</v>
      </c>
      <c r="AB29">
        <f>IF('Qualitative Daten'!AB36=6,1,0)</f>
        <v>0</v>
      </c>
      <c r="AC29">
        <f>IF('Qualitative Daten'!AC36=80,1,0)</f>
        <v>0</v>
      </c>
      <c r="AD29">
        <f>IF('Qualitative Daten'!AD36=32,1,0)</f>
        <v>0</v>
      </c>
      <c r="AE29">
        <f>IF('Qualitative Daten'!AE36=0,1,0)</f>
        <v>1</v>
      </c>
      <c r="AF29">
        <f>IF('Qualitative Daten'!AF36=35000,1,0)</f>
        <v>0</v>
      </c>
      <c r="AG29">
        <f>IF('Qualitative Daten'!AG36=1000,1,0)</f>
        <v>0</v>
      </c>
      <c r="AH29">
        <f>IF('Qualitative Daten'!AH36=8,1,0)</f>
        <v>0</v>
      </c>
      <c r="AI29">
        <f>IF('Qualitative Daten'!AI36=1,1,0)</f>
        <v>0</v>
      </c>
      <c r="AJ29">
        <f>IF('Qualitative Daten'!AJ36=7,1,0)</f>
        <v>0</v>
      </c>
      <c r="AK29">
        <f>IF('Qualitative Daten'!AK36=8,1,0)</f>
        <v>0</v>
      </c>
      <c r="AL29">
        <f>IF('Qualitative Daten'!AL36=600,1,0)</f>
        <v>0</v>
      </c>
      <c r="AM29">
        <f>IF('Qualitative Daten'!AM36=800,1,0)</f>
        <v>0</v>
      </c>
      <c r="AN29">
        <f>IF('Qualitative Daten'!AN36=42,1,0)</f>
        <v>0</v>
      </c>
      <c r="AO29">
        <f>IF('Qualitative Daten'!AO36=43,1,0)</f>
        <v>0</v>
      </c>
      <c r="AP29">
        <f>IF('Qualitative Daten'!AP36=9,1,0)</f>
        <v>0</v>
      </c>
      <c r="AQ29">
        <f>IF('Qualitative Daten'!AQ36=81,1,0)</f>
        <v>0</v>
      </c>
      <c r="AR29">
        <f>IF('Qualitative Daten'!AR36=1,1,0)</f>
        <v>0</v>
      </c>
      <c r="AS29">
        <f>IF('Qualitative Daten'!AS36=1,1,0)</f>
        <v>0</v>
      </c>
      <c r="AT29">
        <f>IF(OR('Qualitative Daten'!AT36=0.6,'Qualitative Daten'!AT36="3'5"),1,0)</f>
        <v>0</v>
      </c>
      <c r="AU29">
        <f>IF(OR('Qualitative Daten'!AU36=2.25,'Qualitative Daten'!AU36="2,1'4",'Qualitative Daten'!AU36="9'4"),1,0)</f>
        <v>0</v>
      </c>
      <c r="AV29">
        <f>IF('Qualitative Daten'!AV36=3,1,0)</f>
        <v>0</v>
      </c>
      <c r="AW29">
        <f>IF('Qualitative Daten'!AW36=6,1,0)</f>
        <v>0</v>
      </c>
      <c r="AX29">
        <f>IF('Qualitative Daten'!AX36=0,1,0)</f>
        <v>1</v>
      </c>
      <c r="AY29">
        <f>IF('Qualitative Daten'!AY36=3,1,0)</f>
        <v>0</v>
      </c>
      <c r="AZ29">
        <f>IF(OR('Qualitative Daten'!AZ36="7'5",'Qualitative Daten'!AZ36="1,2'5"),1,0)</f>
        <v>0</v>
      </c>
      <c r="BA29">
        <f>IF('Qualitative Daten'!BA36="1'8",1,0)</f>
        <v>0</v>
      </c>
      <c r="BB29">
        <f>IF('Qualitative Daten'!BB36="12'25",1,0)</f>
        <v>0</v>
      </c>
      <c r="BC29">
        <f>IF(OR('Qualitative Daten'!BC36="6'15",'Qualitative Daten'!BC36="2'5",'Qualitative Daten'!BC36="90'225",'Qualitative Daten'!BC36=0.4),1,0)</f>
        <v>0</v>
      </c>
      <c r="BD29">
        <f>IF(OR('Qualitative Daten'!BD36="9'2",'Qualitative Daten'!BD36=4.5,'Qualitative Daten'!BD36="4,1'2"),1,0)</f>
        <v>0</v>
      </c>
      <c r="BE29">
        <f>IF('Qualitative Daten'!BE36="15'16",1,0)</f>
        <v>0</v>
      </c>
      <c r="BF29">
        <f>IF('Qualitative Daten'!BF36=2.56,1,0)</f>
        <v>0</v>
      </c>
      <c r="BG29">
        <f>IF('Qualitative Daten'!BG36=1.49,1,0)</f>
        <v>0</v>
      </c>
      <c r="BH29">
        <f>IF('Qualitative Daten'!BH36=3.5,1,0)</f>
        <v>0</v>
      </c>
      <c r="BI29">
        <f>IF('Qualitative Daten'!BI36=4.82,1,0)</f>
        <v>0</v>
      </c>
      <c r="BJ29">
        <f>IF('Qualitative Daten'!BJ36=22.38,1,0)</f>
        <v>0</v>
      </c>
      <c r="BK29">
        <f>IF(AND('Qualitative Daten'!BK36&gt;2.6,'Qualitative Daten'!BK36&lt;&gt;999),1,0)</f>
        <v>0</v>
      </c>
      <c r="BL29">
        <f>IF('Qualitative Daten'!BL36&lt;0.06,1,0)</f>
        <v>1</v>
      </c>
      <c r="BM29">
        <f>IF(AND('Qualitative Daten'!BM36&gt;-2.5,'Qualitative Daten'!BM36&lt;&gt;999),1,0)</f>
        <v>1</v>
      </c>
      <c r="BN29">
        <f>IF('Qualitative Daten'!BN36&lt;-0.3,1,0)</f>
        <v>0</v>
      </c>
      <c r="BO29">
        <f>IF('Qualitative Daten'!BO36=-2,1,0)</f>
        <v>0</v>
      </c>
      <c r="BP29">
        <f>IF('Qualitative Daten'!BP36=-4,1,0)</f>
        <v>0</v>
      </c>
      <c r="BQ29">
        <f>IF('Qualitative Daten'!BQ36=-8,1,0)</f>
        <v>0</v>
      </c>
      <c r="BR29">
        <f>IF('Qualitative Daten'!BR36=-6,1,0)</f>
        <v>0</v>
      </c>
      <c r="BS29">
        <f>IF('Qualitative Daten'!BS36=15,1,0)</f>
        <v>0</v>
      </c>
      <c r="BT29">
        <f>IF('Qualitative Daten'!BT36=5,1,0)</f>
        <v>0</v>
      </c>
      <c r="BU29">
        <f>IF('Qualitative Daten'!BU36=2,1,0)</f>
        <v>0</v>
      </c>
      <c r="BV29">
        <f>IF('Qualitative Daten'!BV36=-12,1,0)</f>
        <v>0</v>
      </c>
      <c r="BW29">
        <f>IF('Qualitative Daten'!BW36=17,1,0)</f>
        <v>0</v>
      </c>
      <c r="BX29">
        <f>IF('Qualitative Daten'!BX36=-4,1,0)</f>
        <v>0</v>
      </c>
      <c r="BY29">
        <f>IF('Qualitative Daten'!BY36=2,1,0)</f>
        <v>0</v>
      </c>
      <c r="BZ29">
        <f>IF('Qualitative Daten'!BZ36=6,1,0)</f>
        <v>0</v>
      </c>
      <c r="CA29">
        <f>IF('Qualitative Daten'!CA36=12,1,0)</f>
        <v>0</v>
      </c>
      <c r="CB29">
        <f>IF('Qualitative Daten'!CB36=80,1,0)</f>
        <v>0</v>
      </c>
      <c r="CC29">
        <f>IF('Qualitative Daten'!CC36=750,1,0)</f>
        <v>0</v>
      </c>
      <c r="CD29">
        <f>IF('Qualitative Daten'!CD36=27,1,0)</f>
        <v>0</v>
      </c>
      <c r="CE29">
        <f>IF('Qualitative Daten'!CE36=200,1,0)</f>
        <v>0</v>
      </c>
      <c r="CF29">
        <f>IF('Qualitative Daten'!CF36=3,1,0)</f>
        <v>0</v>
      </c>
      <c r="CG29">
        <f>IF('Qualitative Daten'!CG36=1,1,0)</f>
        <v>0</v>
      </c>
      <c r="CH29">
        <f>IF('Qualitative Daten'!CH36=75,1,0)</f>
        <v>0</v>
      </c>
      <c r="CI29">
        <f>IF('Qualitative Daten'!CI36=50,1,0)</f>
        <v>0</v>
      </c>
      <c r="CJ29">
        <f>IF('Qualitative Daten'!CJ36=20,1,0)</f>
        <v>0</v>
      </c>
      <c r="CK29">
        <f>IF('Qualitative Daten'!CK36=45,1,0)</f>
        <v>0</v>
      </c>
      <c r="CL29">
        <f>IF('Qualitative Daten'!CL36=20,1,0)</f>
        <v>0</v>
      </c>
      <c r="CM29">
        <f>IF(OR('Qualitative Daten'!CM36="a+a+4+4",'Qualitative Daten'!CM36="2a+8",'Qualitative Daten'!CM36="2a+2*4",'Qualitative Daten'!CM36="a+4+a+4",'Qualitative Daten'!CM36="2*a+2*4",'Qualitative Daten'!CM36="a*2+4*2",'Qualitative Daten'!CM36="2(a+4)"),1,0)</f>
        <v>0</v>
      </c>
      <c r="CN29">
        <f>IF('Qualitative Daten'!CN36=0,1,0)</f>
        <v>1</v>
      </c>
      <c r="CO29">
        <f>IF('Qualitative Daten'!CO36=3,1,0)</f>
        <v>0</v>
      </c>
      <c r="CP29">
        <f>IF('Qualitative Daten'!CP36=698,1,0)</f>
        <v>0</v>
      </c>
      <c r="CQ29">
        <f>IF('Qualitative Daten'!CQ36=73,1,0)</f>
        <v>0</v>
      </c>
      <c r="CR29">
        <f>IF('Qualitative Daten'!CR36=37,1,0)</f>
        <v>0</v>
      </c>
      <c r="CS29">
        <f>IF('Qualitative Daten'!CS36=2,1,0)</f>
        <v>0</v>
      </c>
      <c r="CT29">
        <f>IF('Qualitative Daten'!CT36=3,1,0)</f>
        <v>0</v>
      </c>
      <c r="CU29">
        <f>IF('Qualitative Daten'!CU36=2,1,0)</f>
        <v>0</v>
      </c>
      <c r="CV29">
        <f>IF(OR('Qualitative Daten'!CV36="x+3",'Qualitative Daten'!CV36="3+x"),1,0)</f>
        <v>0</v>
      </c>
      <c r="CW29">
        <f>IF(OR('Qualitative Daten'!CW36="x-3",'Qualitative Daten'!CW36="-3+x"),1,0)</f>
        <v>0</v>
      </c>
      <c r="CX29">
        <f>IF(OR('Qualitative Daten'!CX36="2a",'Qualitative Daten'!CX36="a+a",'Qualitative Daten'!CX36="a*2",'Qualitative Daten'!CX36="2*a"),1,0)</f>
        <v>0</v>
      </c>
      <c r="CZ29">
        <f t="shared" si="0"/>
        <v>5</v>
      </c>
      <c r="DA29">
        <f t="shared" si="1"/>
        <v>95</v>
      </c>
      <c r="DB29">
        <f>COUNTIF('Qualitative Daten'!C36:CX36,999)</f>
        <v>0</v>
      </c>
      <c r="DC29">
        <f t="shared" si="2"/>
        <v>95</v>
      </c>
      <c r="DD29" s="2">
        <f t="shared" si="3"/>
        <v>0.05</v>
      </c>
      <c r="DE29" s="2">
        <f t="shared" si="4"/>
        <v>2.4390243902439025E-2</v>
      </c>
      <c r="DF29" s="2">
        <f t="shared" si="5"/>
        <v>7.1428571428571425E-2</v>
      </c>
      <c r="DG29" s="2">
        <f t="shared" si="6"/>
        <v>0.22222222222222221</v>
      </c>
      <c r="DH29" s="2">
        <f t="shared" si="7"/>
        <v>0</v>
      </c>
      <c r="DI29" s="2">
        <f t="shared" si="8"/>
        <v>0</v>
      </c>
      <c r="DJ29" s="2">
        <f t="shared" si="9"/>
        <v>8.3333333333333329E-2</v>
      </c>
    </row>
    <row r="30" spans="1:114" x14ac:dyDescent="0.35">
      <c r="A30">
        <f>'Qualitative Daten'!A37</f>
        <v>0</v>
      </c>
      <c r="B30">
        <f>'Qualitative Daten'!B37</f>
        <v>0</v>
      </c>
      <c r="C30">
        <f>IF('Qualitative Daten'!C37=7000,1,0)</f>
        <v>0</v>
      </c>
      <c r="D30">
        <f>IF('Qualitative Daten'!D37=5300,1,0)</f>
        <v>0</v>
      </c>
      <c r="E30">
        <f>IF('Qualitative Daten'!E37=4080,1,0)</f>
        <v>0</v>
      </c>
      <c r="F30">
        <f>IF('Qualitative Daten'!F37=12500,1,0)</f>
        <v>0</v>
      </c>
      <c r="G30">
        <f>IF('Qualitative Daten'!G37=9900,1,0)</f>
        <v>0</v>
      </c>
      <c r="H30">
        <f>IF('Qualitative Daten'!H37=4600,1,0)</f>
        <v>0</v>
      </c>
      <c r="I30">
        <f>IF('Qualitative Daten'!I37=4000,1,0)</f>
        <v>0</v>
      </c>
      <c r="J30">
        <f>IF('Qualitative Daten'!J37=6999,1,0)</f>
        <v>0</v>
      </c>
      <c r="K30">
        <f>IF('Qualitative Daten'!K37=2490,1,0)</f>
        <v>0</v>
      </c>
      <c r="L30">
        <f>IF('Qualitative Daten'!L37=3900,1,0)</f>
        <v>0</v>
      </c>
      <c r="M30">
        <f>IF('Qualitative Daten'!M37="&gt;",1,0)</f>
        <v>0</v>
      </c>
      <c r="N30">
        <f>IF('Qualitative Daten'!N37="&gt;",1,0)</f>
        <v>0</v>
      </c>
      <c r="O30">
        <f>IF('Qualitative Daten'!O37="&lt;",1,0)</f>
        <v>0</v>
      </c>
      <c r="P30">
        <f>IF('Qualitative Daten'!P37=500,1,0)</f>
        <v>0</v>
      </c>
      <c r="Q30">
        <f>IF('Qualitative Daten'!Q37=836,1,0)</f>
        <v>0</v>
      </c>
      <c r="R30">
        <f>IF('Qualitative Daten'!R37=4500,1,0)</f>
        <v>0</v>
      </c>
      <c r="S30">
        <f>IF('Qualitative Daten'!S37=64000,1,0)</f>
        <v>0</v>
      </c>
      <c r="T30">
        <f>IF('Qualitative Daten'!T37=699,1,0)</f>
        <v>0</v>
      </c>
      <c r="U30">
        <f>IF('Qualitative Daten'!U37=254,1,0)</f>
        <v>0</v>
      </c>
      <c r="V30">
        <f>IF('Qualitative Daten'!V37=2500,1,0)</f>
        <v>0</v>
      </c>
      <c r="W30">
        <f>IF('Qualitative Daten'!W37=49000,1,0)</f>
        <v>0</v>
      </c>
      <c r="X30">
        <f>IF('Qualitative Daten'!X37=45,1,0)</f>
        <v>0</v>
      </c>
      <c r="Y30">
        <f>IF('Qualitative Daten'!Y37=699,1,0)</f>
        <v>0</v>
      </c>
      <c r="Z30">
        <f>IF('Qualitative Daten'!Z37=51,1,0)</f>
        <v>0</v>
      </c>
      <c r="AA30">
        <f>IF('Qualitative Daten'!AA37=78,1,0)</f>
        <v>0</v>
      </c>
      <c r="AB30">
        <f>IF('Qualitative Daten'!AB37=6,1,0)</f>
        <v>0</v>
      </c>
      <c r="AC30">
        <f>IF('Qualitative Daten'!AC37=80,1,0)</f>
        <v>0</v>
      </c>
      <c r="AD30">
        <f>IF('Qualitative Daten'!AD37=32,1,0)</f>
        <v>0</v>
      </c>
      <c r="AE30">
        <f>IF('Qualitative Daten'!AE37=0,1,0)</f>
        <v>1</v>
      </c>
      <c r="AF30">
        <f>IF('Qualitative Daten'!AF37=35000,1,0)</f>
        <v>0</v>
      </c>
      <c r="AG30">
        <f>IF('Qualitative Daten'!AG37=1000,1,0)</f>
        <v>0</v>
      </c>
      <c r="AH30">
        <f>IF('Qualitative Daten'!AH37=8,1,0)</f>
        <v>0</v>
      </c>
      <c r="AI30">
        <f>IF('Qualitative Daten'!AI37=1,1,0)</f>
        <v>0</v>
      </c>
      <c r="AJ30">
        <f>IF('Qualitative Daten'!AJ37=7,1,0)</f>
        <v>0</v>
      </c>
      <c r="AK30">
        <f>IF('Qualitative Daten'!AK37=8,1,0)</f>
        <v>0</v>
      </c>
      <c r="AL30">
        <f>IF('Qualitative Daten'!AL37=600,1,0)</f>
        <v>0</v>
      </c>
      <c r="AM30">
        <f>IF('Qualitative Daten'!AM37=800,1,0)</f>
        <v>0</v>
      </c>
      <c r="AN30">
        <f>IF('Qualitative Daten'!AN37=42,1,0)</f>
        <v>0</v>
      </c>
      <c r="AO30">
        <f>IF('Qualitative Daten'!AO37=43,1,0)</f>
        <v>0</v>
      </c>
      <c r="AP30">
        <f>IF('Qualitative Daten'!AP37=9,1,0)</f>
        <v>0</v>
      </c>
      <c r="AQ30">
        <f>IF('Qualitative Daten'!AQ37=81,1,0)</f>
        <v>0</v>
      </c>
      <c r="AR30">
        <f>IF('Qualitative Daten'!AR37=1,1,0)</f>
        <v>0</v>
      </c>
      <c r="AS30">
        <f>IF('Qualitative Daten'!AS37=1,1,0)</f>
        <v>0</v>
      </c>
      <c r="AT30">
        <f>IF(OR('Qualitative Daten'!AT37=0.6,'Qualitative Daten'!AT37="3'5"),1,0)</f>
        <v>0</v>
      </c>
      <c r="AU30">
        <f>IF(OR('Qualitative Daten'!AU37=2.25,'Qualitative Daten'!AU37="2,1'4",'Qualitative Daten'!AU37="9'4"),1,0)</f>
        <v>0</v>
      </c>
      <c r="AV30">
        <f>IF('Qualitative Daten'!AV37=3,1,0)</f>
        <v>0</v>
      </c>
      <c r="AW30">
        <f>IF('Qualitative Daten'!AW37=6,1,0)</f>
        <v>0</v>
      </c>
      <c r="AX30">
        <f>IF('Qualitative Daten'!AX37=0,1,0)</f>
        <v>1</v>
      </c>
      <c r="AY30">
        <f>IF('Qualitative Daten'!AY37=3,1,0)</f>
        <v>0</v>
      </c>
      <c r="AZ30">
        <f>IF(OR('Qualitative Daten'!AZ37="7'5",'Qualitative Daten'!AZ37="1,2'5"),1,0)</f>
        <v>0</v>
      </c>
      <c r="BA30">
        <f>IF('Qualitative Daten'!BA37="1'8",1,0)</f>
        <v>0</v>
      </c>
      <c r="BB30">
        <f>IF('Qualitative Daten'!BB37="12'25",1,0)</f>
        <v>0</v>
      </c>
      <c r="BC30">
        <f>IF(OR('Qualitative Daten'!BC37="6'15",'Qualitative Daten'!BC37="2'5",'Qualitative Daten'!BC37="90'225",'Qualitative Daten'!BC37=0.4),1,0)</f>
        <v>0</v>
      </c>
      <c r="BD30">
        <f>IF(OR('Qualitative Daten'!BD37="9'2",'Qualitative Daten'!BD37=4.5,'Qualitative Daten'!BD37="4,1'2"),1,0)</f>
        <v>0</v>
      </c>
      <c r="BE30">
        <f>IF('Qualitative Daten'!BE37="15'16",1,0)</f>
        <v>0</v>
      </c>
      <c r="BF30">
        <f>IF('Qualitative Daten'!BF37=2.56,1,0)</f>
        <v>0</v>
      </c>
      <c r="BG30">
        <f>IF('Qualitative Daten'!BG37=1.49,1,0)</f>
        <v>0</v>
      </c>
      <c r="BH30">
        <f>IF('Qualitative Daten'!BH37=3.5,1,0)</f>
        <v>0</v>
      </c>
      <c r="BI30">
        <f>IF('Qualitative Daten'!BI37=4.82,1,0)</f>
        <v>0</v>
      </c>
      <c r="BJ30">
        <f>IF('Qualitative Daten'!BJ37=22.38,1,0)</f>
        <v>0</v>
      </c>
      <c r="BK30">
        <f>IF(AND('Qualitative Daten'!BK37&gt;2.6,'Qualitative Daten'!BK37&lt;&gt;999),1,0)</f>
        <v>0</v>
      </c>
      <c r="BL30">
        <f>IF('Qualitative Daten'!BL37&lt;0.06,1,0)</f>
        <v>1</v>
      </c>
      <c r="BM30">
        <f>IF(AND('Qualitative Daten'!BM37&gt;-2.5,'Qualitative Daten'!BM37&lt;&gt;999),1,0)</f>
        <v>1</v>
      </c>
      <c r="BN30">
        <f>IF('Qualitative Daten'!BN37&lt;-0.3,1,0)</f>
        <v>0</v>
      </c>
      <c r="BO30">
        <f>IF('Qualitative Daten'!BO37=-2,1,0)</f>
        <v>0</v>
      </c>
      <c r="BP30">
        <f>IF('Qualitative Daten'!BP37=-4,1,0)</f>
        <v>0</v>
      </c>
      <c r="BQ30">
        <f>IF('Qualitative Daten'!BQ37=-8,1,0)</f>
        <v>0</v>
      </c>
      <c r="BR30">
        <f>IF('Qualitative Daten'!BR37=-6,1,0)</f>
        <v>0</v>
      </c>
      <c r="BS30">
        <f>IF('Qualitative Daten'!BS37=15,1,0)</f>
        <v>0</v>
      </c>
      <c r="BT30">
        <f>IF('Qualitative Daten'!BT37=5,1,0)</f>
        <v>0</v>
      </c>
      <c r="BU30">
        <f>IF('Qualitative Daten'!BU37=2,1,0)</f>
        <v>0</v>
      </c>
      <c r="BV30">
        <f>IF('Qualitative Daten'!BV37=-12,1,0)</f>
        <v>0</v>
      </c>
      <c r="BW30">
        <f>IF('Qualitative Daten'!BW37=17,1,0)</f>
        <v>0</v>
      </c>
      <c r="BX30">
        <f>IF('Qualitative Daten'!BX37=-4,1,0)</f>
        <v>0</v>
      </c>
      <c r="BY30">
        <f>IF('Qualitative Daten'!BY37=2,1,0)</f>
        <v>0</v>
      </c>
      <c r="BZ30">
        <f>IF('Qualitative Daten'!BZ37=6,1,0)</f>
        <v>0</v>
      </c>
      <c r="CA30">
        <f>IF('Qualitative Daten'!CA37=12,1,0)</f>
        <v>0</v>
      </c>
      <c r="CB30">
        <f>IF('Qualitative Daten'!CB37=80,1,0)</f>
        <v>0</v>
      </c>
      <c r="CC30">
        <f>IF('Qualitative Daten'!CC37=750,1,0)</f>
        <v>0</v>
      </c>
      <c r="CD30">
        <f>IF('Qualitative Daten'!CD37=27,1,0)</f>
        <v>0</v>
      </c>
      <c r="CE30">
        <f>IF('Qualitative Daten'!CE37=200,1,0)</f>
        <v>0</v>
      </c>
      <c r="CF30">
        <f>IF('Qualitative Daten'!CF37=3,1,0)</f>
        <v>0</v>
      </c>
      <c r="CG30">
        <f>IF('Qualitative Daten'!CG37=1,1,0)</f>
        <v>0</v>
      </c>
      <c r="CH30">
        <f>IF('Qualitative Daten'!CH37=75,1,0)</f>
        <v>0</v>
      </c>
      <c r="CI30">
        <f>IF('Qualitative Daten'!CI37=50,1,0)</f>
        <v>0</v>
      </c>
      <c r="CJ30">
        <f>IF('Qualitative Daten'!CJ37=20,1,0)</f>
        <v>0</v>
      </c>
      <c r="CK30">
        <f>IF('Qualitative Daten'!CK37=45,1,0)</f>
        <v>0</v>
      </c>
      <c r="CL30">
        <f>IF('Qualitative Daten'!CL37=20,1,0)</f>
        <v>0</v>
      </c>
      <c r="CM30">
        <f>IF(OR('Qualitative Daten'!CM37="a+a+4+4",'Qualitative Daten'!CM37="2a+8",'Qualitative Daten'!CM37="2a+2*4",'Qualitative Daten'!CM37="a+4+a+4",'Qualitative Daten'!CM37="2*a+2*4",'Qualitative Daten'!CM37="a*2+4*2",'Qualitative Daten'!CM37="2(a+4)"),1,0)</f>
        <v>0</v>
      </c>
      <c r="CN30">
        <f>IF('Qualitative Daten'!CN37=0,1,0)</f>
        <v>1</v>
      </c>
      <c r="CO30">
        <f>IF('Qualitative Daten'!CO37=3,1,0)</f>
        <v>0</v>
      </c>
      <c r="CP30">
        <f>IF('Qualitative Daten'!CP37=698,1,0)</f>
        <v>0</v>
      </c>
      <c r="CQ30">
        <f>IF('Qualitative Daten'!CQ37=73,1,0)</f>
        <v>0</v>
      </c>
      <c r="CR30">
        <f>IF('Qualitative Daten'!CR37=37,1,0)</f>
        <v>0</v>
      </c>
      <c r="CS30">
        <f>IF('Qualitative Daten'!CS37=2,1,0)</f>
        <v>0</v>
      </c>
      <c r="CT30">
        <f>IF('Qualitative Daten'!CT37=3,1,0)</f>
        <v>0</v>
      </c>
      <c r="CU30">
        <f>IF('Qualitative Daten'!CU37=2,1,0)</f>
        <v>0</v>
      </c>
      <c r="CV30">
        <f>IF(OR('Qualitative Daten'!CV37="x+3",'Qualitative Daten'!CV37="3+x"),1,0)</f>
        <v>0</v>
      </c>
      <c r="CW30">
        <f>IF(OR('Qualitative Daten'!CW37="x-3",'Qualitative Daten'!CW37="-3+x"),1,0)</f>
        <v>0</v>
      </c>
      <c r="CX30">
        <f>IF(OR('Qualitative Daten'!CX37="2a",'Qualitative Daten'!CX37="a+a",'Qualitative Daten'!CX37="a*2",'Qualitative Daten'!CX37="2*a"),1,0)</f>
        <v>0</v>
      </c>
      <c r="CZ30">
        <f t="shared" si="0"/>
        <v>5</v>
      </c>
      <c r="DA30">
        <f t="shared" si="1"/>
        <v>95</v>
      </c>
      <c r="DB30">
        <f>COUNTIF('Qualitative Daten'!C37:CX37,999)</f>
        <v>0</v>
      </c>
      <c r="DC30">
        <f t="shared" si="2"/>
        <v>95</v>
      </c>
      <c r="DD30" s="2">
        <f t="shared" si="3"/>
        <v>0.05</v>
      </c>
      <c r="DE30" s="2">
        <f t="shared" si="4"/>
        <v>2.4390243902439025E-2</v>
      </c>
      <c r="DF30" s="2">
        <f t="shared" si="5"/>
        <v>7.1428571428571425E-2</v>
      </c>
      <c r="DG30" s="2">
        <f t="shared" si="6"/>
        <v>0.22222222222222221</v>
      </c>
      <c r="DH30" s="2">
        <f t="shared" si="7"/>
        <v>0</v>
      </c>
      <c r="DI30" s="2">
        <f t="shared" si="8"/>
        <v>0</v>
      </c>
      <c r="DJ30" s="2">
        <f t="shared" si="9"/>
        <v>8.3333333333333329E-2</v>
      </c>
    </row>
    <row r="31" spans="1:114" x14ac:dyDescent="0.35">
      <c r="A31">
        <f>'Qualitative Daten'!A38</f>
        <v>0</v>
      </c>
      <c r="B31">
        <f>'Qualitative Daten'!B38</f>
        <v>0</v>
      </c>
      <c r="C31">
        <f>IF('Qualitative Daten'!C38=7000,1,0)</f>
        <v>0</v>
      </c>
      <c r="D31">
        <f>IF('Qualitative Daten'!D38=5300,1,0)</f>
        <v>0</v>
      </c>
      <c r="E31">
        <f>IF('Qualitative Daten'!E38=4080,1,0)</f>
        <v>0</v>
      </c>
      <c r="F31">
        <f>IF('Qualitative Daten'!F38=12500,1,0)</f>
        <v>0</v>
      </c>
      <c r="G31">
        <f>IF('Qualitative Daten'!G38=9900,1,0)</f>
        <v>0</v>
      </c>
      <c r="H31">
        <f>IF('Qualitative Daten'!H38=4600,1,0)</f>
        <v>0</v>
      </c>
      <c r="I31">
        <f>IF('Qualitative Daten'!I38=4000,1,0)</f>
        <v>0</v>
      </c>
      <c r="J31">
        <f>IF('Qualitative Daten'!J38=6999,1,0)</f>
        <v>0</v>
      </c>
      <c r="K31">
        <f>IF('Qualitative Daten'!K38=2490,1,0)</f>
        <v>0</v>
      </c>
      <c r="L31">
        <f>IF('Qualitative Daten'!L38=3900,1,0)</f>
        <v>0</v>
      </c>
      <c r="M31">
        <f>IF('Qualitative Daten'!M38="&gt;",1,0)</f>
        <v>0</v>
      </c>
      <c r="N31">
        <f>IF('Qualitative Daten'!N38="&gt;",1,0)</f>
        <v>0</v>
      </c>
      <c r="O31">
        <f>IF('Qualitative Daten'!O38="&lt;",1,0)</f>
        <v>0</v>
      </c>
      <c r="P31">
        <f>IF('Qualitative Daten'!P38=500,1,0)</f>
        <v>0</v>
      </c>
      <c r="Q31">
        <f>IF('Qualitative Daten'!Q38=836,1,0)</f>
        <v>0</v>
      </c>
      <c r="R31">
        <f>IF('Qualitative Daten'!R38=4500,1,0)</f>
        <v>0</v>
      </c>
      <c r="S31">
        <f>IF('Qualitative Daten'!S38=64000,1,0)</f>
        <v>0</v>
      </c>
      <c r="T31">
        <f>IF('Qualitative Daten'!T38=699,1,0)</f>
        <v>0</v>
      </c>
      <c r="U31">
        <f>IF('Qualitative Daten'!U38=254,1,0)</f>
        <v>0</v>
      </c>
      <c r="V31">
        <f>IF('Qualitative Daten'!V38=2500,1,0)</f>
        <v>0</v>
      </c>
      <c r="W31">
        <f>IF('Qualitative Daten'!W38=49000,1,0)</f>
        <v>0</v>
      </c>
      <c r="X31">
        <f>IF('Qualitative Daten'!X38=45,1,0)</f>
        <v>0</v>
      </c>
      <c r="Y31">
        <f>IF('Qualitative Daten'!Y38=699,1,0)</f>
        <v>0</v>
      </c>
      <c r="Z31">
        <f>IF('Qualitative Daten'!Z38=51,1,0)</f>
        <v>0</v>
      </c>
      <c r="AA31">
        <f>IF('Qualitative Daten'!AA38=78,1,0)</f>
        <v>0</v>
      </c>
      <c r="AB31">
        <f>IF('Qualitative Daten'!AB38=6,1,0)</f>
        <v>0</v>
      </c>
      <c r="AC31">
        <f>IF('Qualitative Daten'!AC38=80,1,0)</f>
        <v>0</v>
      </c>
      <c r="AD31">
        <f>IF('Qualitative Daten'!AD38=32,1,0)</f>
        <v>0</v>
      </c>
      <c r="AE31">
        <f>IF('Qualitative Daten'!AE38=0,1,0)</f>
        <v>1</v>
      </c>
      <c r="AF31">
        <f>IF('Qualitative Daten'!AF38=35000,1,0)</f>
        <v>0</v>
      </c>
      <c r="AG31">
        <f>IF('Qualitative Daten'!AG38=1000,1,0)</f>
        <v>0</v>
      </c>
      <c r="AH31">
        <f>IF('Qualitative Daten'!AH38=8,1,0)</f>
        <v>0</v>
      </c>
      <c r="AI31">
        <f>IF('Qualitative Daten'!AI38=1,1,0)</f>
        <v>0</v>
      </c>
      <c r="AJ31">
        <f>IF('Qualitative Daten'!AJ38=7,1,0)</f>
        <v>0</v>
      </c>
      <c r="AK31">
        <f>IF('Qualitative Daten'!AK38=8,1,0)</f>
        <v>0</v>
      </c>
      <c r="AL31">
        <f>IF('Qualitative Daten'!AL38=600,1,0)</f>
        <v>0</v>
      </c>
      <c r="AM31">
        <f>IF('Qualitative Daten'!AM38=800,1,0)</f>
        <v>0</v>
      </c>
      <c r="AN31">
        <f>IF('Qualitative Daten'!AN38=42,1,0)</f>
        <v>0</v>
      </c>
      <c r="AO31">
        <f>IF('Qualitative Daten'!AO38=43,1,0)</f>
        <v>0</v>
      </c>
      <c r="AP31">
        <f>IF('Qualitative Daten'!AP38=9,1,0)</f>
        <v>0</v>
      </c>
      <c r="AQ31">
        <f>IF('Qualitative Daten'!AQ38=81,1,0)</f>
        <v>0</v>
      </c>
      <c r="AR31">
        <f>IF('Qualitative Daten'!AR38=1,1,0)</f>
        <v>0</v>
      </c>
      <c r="AS31">
        <f>IF('Qualitative Daten'!AS38=1,1,0)</f>
        <v>0</v>
      </c>
      <c r="AT31">
        <f>IF(OR('Qualitative Daten'!AT38=0.6,'Qualitative Daten'!AT38="3'5"),1,0)</f>
        <v>0</v>
      </c>
      <c r="AU31">
        <f>IF(OR('Qualitative Daten'!AU38=2.25,'Qualitative Daten'!AU38="2,1'4",'Qualitative Daten'!AU38="9'4"),1,0)</f>
        <v>0</v>
      </c>
      <c r="AV31">
        <f>IF('Qualitative Daten'!AV38=3,1,0)</f>
        <v>0</v>
      </c>
      <c r="AW31">
        <f>IF('Qualitative Daten'!AW38=6,1,0)</f>
        <v>0</v>
      </c>
      <c r="AX31">
        <f>IF('Qualitative Daten'!AX38=0,1,0)</f>
        <v>1</v>
      </c>
      <c r="AY31">
        <f>IF('Qualitative Daten'!AY38=3,1,0)</f>
        <v>0</v>
      </c>
      <c r="AZ31">
        <f>IF(OR('Qualitative Daten'!AZ38="7'5",'Qualitative Daten'!AZ38="1,2'5"),1,0)</f>
        <v>0</v>
      </c>
      <c r="BA31">
        <f>IF('Qualitative Daten'!BA38="1'8",1,0)</f>
        <v>0</v>
      </c>
      <c r="BB31">
        <f>IF('Qualitative Daten'!BB38="12'25",1,0)</f>
        <v>0</v>
      </c>
      <c r="BC31">
        <f>IF(OR('Qualitative Daten'!BC38="6'15",'Qualitative Daten'!BC38="2'5",'Qualitative Daten'!BC38="90'225",'Qualitative Daten'!BC38=0.4),1,0)</f>
        <v>0</v>
      </c>
      <c r="BD31">
        <f>IF(OR('Qualitative Daten'!BD38="9'2",'Qualitative Daten'!BD38=4.5,'Qualitative Daten'!BD38="4,1'2"),1,0)</f>
        <v>0</v>
      </c>
      <c r="BE31">
        <f>IF('Qualitative Daten'!BE38="15'16",1,0)</f>
        <v>0</v>
      </c>
      <c r="BF31">
        <f>IF('Qualitative Daten'!BF38=2.56,1,0)</f>
        <v>0</v>
      </c>
      <c r="BG31">
        <f>IF('Qualitative Daten'!BG38=1.49,1,0)</f>
        <v>0</v>
      </c>
      <c r="BH31">
        <f>IF('Qualitative Daten'!BH38=3.5,1,0)</f>
        <v>0</v>
      </c>
      <c r="BI31">
        <f>IF('Qualitative Daten'!BI38=4.82,1,0)</f>
        <v>0</v>
      </c>
      <c r="BJ31">
        <f>IF('Qualitative Daten'!BJ38=22.38,1,0)</f>
        <v>0</v>
      </c>
      <c r="BK31">
        <f>IF(AND('Qualitative Daten'!BK38&gt;2.6,'Qualitative Daten'!BK38&lt;&gt;999),1,0)</f>
        <v>0</v>
      </c>
      <c r="BL31">
        <f>IF('Qualitative Daten'!BL38&lt;0.06,1,0)</f>
        <v>1</v>
      </c>
      <c r="BM31">
        <f>IF(AND('Qualitative Daten'!BM38&gt;-2.5,'Qualitative Daten'!BM38&lt;&gt;999),1,0)</f>
        <v>1</v>
      </c>
      <c r="BN31">
        <f>IF('Qualitative Daten'!BN38&lt;-0.3,1,0)</f>
        <v>0</v>
      </c>
      <c r="BO31">
        <f>IF('Qualitative Daten'!BO38=-2,1,0)</f>
        <v>0</v>
      </c>
      <c r="BP31">
        <f>IF('Qualitative Daten'!BP38=-4,1,0)</f>
        <v>0</v>
      </c>
      <c r="BQ31">
        <f>IF('Qualitative Daten'!BQ38=-8,1,0)</f>
        <v>0</v>
      </c>
      <c r="BR31">
        <f>IF('Qualitative Daten'!BR38=-6,1,0)</f>
        <v>0</v>
      </c>
      <c r="BS31">
        <f>IF('Qualitative Daten'!BS38=15,1,0)</f>
        <v>0</v>
      </c>
      <c r="BT31">
        <f>IF('Qualitative Daten'!BT38=5,1,0)</f>
        <v>0</v>
      </c>
      <c r="BU31">
        <f>IF('Qualitative Daten'!BU38=2,1,0)</f>
        <v>0</v>
      </c>
      <c r="BV31">
        <f>IF('Qualitative Daten'!BV38=-12,1,0)</f>
        <v>0</v>
      </c>
      <c r="BW31">
        <f>IF('Qualitative Daten'!BW38=17,1,0)</f>
        <v>0</v>
      </c>
      <c r="BX31">
        <f>IF('Qualitative Daten'!BX38=-4,1,0)</f>
        <v>0</v>
      </c>
      <c r="BY31">
        <f>IF('Qualitative Daten'!BY38=2,1,0)</f>
        <v>0</v>
      </c>
      <c r="BZ31">
        <f>IF('Qualitative Daten'!BZ38=6,1,0)</f>
        <v>0</v>
      </c>
      <c r="CA31">
        <f>IF('Qualitative Daten'!CA38=12,1,0)</f>
        <v>0</v>
      </c>
      <c r="CB31">
        <f>IF('Qualitative Daten'!CB38=80,1,0)</f>
        <v>0</v>
      </c>
      <c r="CC31">
        <f>IF('Qualitative Daten'!CC38=750,1,0)</f>
        <v>0</v>
      </c>
      <c r="CD31">
        <f>IF('Qualitative Daten'!CD38=27,1,0)</f>
        <v>0</v>
      </c>
      <c r="CE31">
        <f>IF('Qualitative Daten'!CE38=200,1,0)</f>
        <v>0</v>
      </c>
      <c r="CF31">
        <f>IF('Qualitative Daten'!CF38=3,1,0)</f>
        <v>0</v>
      </c>
      <c r="CG31">
        <f>IF('Qualitative Daten'!CG38=1,1,0)</f>
        <v>0</v>
      </c>
      <c r="CH31">
        <f>IF('Qualitative Daten'!CH38=75,1,0)</f>
        <v>0</v>
      </c>
      <c r="CI31">
        <f>IF('Qualitative Daten'!CI38=50,1,0)</f>
        <v>0</v>
      </c>
      <c r="CJ31">
        <f>IF('Qualitative Daten'!CJ38=20,1,0)</f>
        <v>0</v>
      </c>
      <c r="CK31">
        <f>IF('Qualitative Daten'!CK38=45,1,0)</f>
        <v>0</v>
      </c>
      <c r="CL31">
        <f>IF('Qualitative Daten'!CL38=20,1,0)</f>
        <v>0</v>
      </c>
      <c r="CM31">
        <f>IF(OR('Qualitative Daten'!CM38="a+a+4+4",'Qualitative Daten'!CM38="2a+8",'Qualitative Daten'!CM38="2a+2*4",'Qualitative Daten'!CM38="a+4+a+4",'Qualitative Daten'!CM38="2*a+2*4",'Qualitative Daten'!CM38="a*2+4*2",'Qualitative Daten'!CM38="2(a+4)"),1,0)</f>
        <v>0</v>
      </c>
      <c r="CN31">
        <f>IF('Qualitative Daten'!CN38=0,1,0)</f>
        <v>1</v>
      </c>
      <c r="CO31">
        <f>IF('Qualitative Daten'!CO38=3,1,0)</f>
        <v>0</v>
      </c>
      <c r="CP31">
        <f>IF('Qualitative Daten'!CP38=698,1,0)</f>
        <v>0</v>
      </c>
      <c r="CQ31">
        <f>IF('Qualitative Daten'!CQ38=73,1,0)</f>
        <v>0</v>
      </c>
      <c r="CR31">
        <f>IF('Qualitative Daten'!CR38=37,1,0)</f>
        <v>0</v>
      </c>
      <c r="CS31">
        <f>IF('Qualitative Daten'!CS38=2,1,0)</f>
        <v>0</v>
      </c>
      <c r="CT31">
        <f>IF('Qualitative Daten'!CT38=3,1,0)</f>
        <v>0</v>
      </c>
      <c r="CU31">
        <f>IF('Qualitative Daten'!CU38=2,1,0)</f>
        <v>0</v>
      </c>
      <c r="CV31">
        <f>IF(OR('Qualitative Daten'!CV38="x+3",'Qualitative Daten'!CV38="3+x"),1,0)</f>
        <v>0</v>
      </c>
      <c r="CW31">
        <f>IF(OR('Qualitative Daten'!CW38="x-3",'Qualitative Daten'!CW38="-3+x"),1,0)</f>
        <v>0</v>
      </c>
      <c r="CX31">
        <f>IF(OR('Qualitative Daten'!CX38="2a",'Qualitative Daten'!CX38="a+a",'Qualitative Daten'!CX38="a*2",'Qualitative Daten'!CX38="2*a"),1,0)</f>
        <v>0</v>
      </c>
      <c r="CZ31">
        <f t="shared" si="0"/>
        <v>5</v>
      </c>
      <c r="DA31">
        <f t="shared" si="1"/>
        <v>95</v>
      </c>
      <c r="DB31">
        <f>COUNTIF('Qualitative Daten'!C38:CX38,999)</f>
        <v>0</v>
      </c>
      <c r="DC31">
        <f t="shared" si="2"/>
        <v>95</v>
      </c>
      <c r="DD31" s="2">
        <f t="shared" si="3"/>
        <v>0.05</v>
      </c>
      <c r="DE31" s="2">
        <f t="shared" si="4"/>
        <v>2.4390243902439025E-2</v>
      </c>
      <c r="DF31" s="2">
        <f t="shared" si="5"/>
        <v>7.1428571428571425E-2</v>
      </c>
      <c r="DG31" s="2">
        <f t="shared" si="6"/>
        <v>0.22222222222222221</v>
      </c>
      <c r="DH31" s="2">
        <f t="shared" si="7"/>
        <v>0</v>
      </c>
      <c r="DI31" s="2">
        <f t="shared" si="8"/>
        <v>0</v>
      </c>
      <c r="DJ31" s="2">
        <f t="shared" si="9"/>
        <v>8.3333333333333329E-2</v>
      </c>
    </row>
    <row r="32" spans="1:114" x14ac:dyDescent="0.35">
      <c r="A32">
        <f>'Qualitative Daten'!A39</f>
        <v>0</v>
      </c>
      <c r="B32">
        <f>'Qualitative Daten'!B39</f>
        <v>0</v>
      </c>
      <c r="C32">
        <f>IF('Qualitative Daten'!C39=7000,1,0)</f>
        <v>0</v>
      </c>
      <c r="D32">
        <f>IF('Qualitative Daten'!D39=5300,1,0)</f>
        <v>0</v>
      </c>
      <c r="E32">
        <f>IF('Qualitative Daten'!E39=4080,1,0)</f>
        <v>0</v>
      </c>
      <c r="F32">
        <f>IF('Qualitative Daten'!F39=12500,1,0)</f>
        <v>0</v>
      </c>
      <c r="G32">
        <f>IF('Qualitative Daten'!G39=9900,1,0)</f>
        <v>0</v>
      </c>
      <c r="H32">
        <f>IF('Qualitative Daten'!H39=4600,1,0)</f>
        <v>0</v>
      </c>
      <c r="I32">
        <f>IF('Qualitative Daten'!I39=4000,1,0)</f>
        <v>0</v>
      </c>
      <c r="J32">
        <f>IF('Qualitative Daten'!J39=6999,1,0)</f>
        <v>0</v>
      </c>
      <c r="K32">
        <f>IF('Qualitative Daten'!K39=2490,1,0)</f>
        <v>0</v>
      </c>
      <c r="L32">
        <f>IF('Qualitative Daten'!L39=3900,1,0)</f>
        <v>0</v>
      </c>
      <c r="M32">
        <f>IF('Qualitative Daten'!M39="&gt;",1,0)</f>
        <v>0</v>
      </c>
      <c r="N32">
        <f>IF('Qualitative Daten'!N39="&gt;",1,0)</f>
        <v>0</v>
      </c>
      <c r="O32">
        <f>IF('Qualitative Daten'!O39="&lt;",1,0)</f>
        <v>0</v>
      </c>
      <c r="P32">
        <f>IF('Qualitative Daten'!P39=500,1,0)</f>
        <v>0</v>
      </c>
      <c r="Q32">
        <f>IF('Qualitative Daten'!Q39=836,1,0)</f>
        <v>0</v>
      </c>
      <c r="R32">
        <f>IF('Qualitative Daten'!R39=4500,1,0)</f>
        <v>0</v>
      </c>
      <c r="S32">
        <f>IF('Qualitative Daten'!S39=64000,1,0)</f>
        <v>0</v>
      </c>
      <c r="T32">
        <f>IF('Qualitative Daten'!T39=699,1,0)</f>
        <v>0</v>
      </c>
      <c r="U32">
        <f>IF('Qualitative Daten'!U39=254,1,0)</f>
        <v>0</v>
      </c>
      <c r="V32">
        <f>IF('Qualitative Daten'!V39=2500,1,0)</f>
        <v>0</v>
      </c>
      <c r="W32">
        <f>IF('Qualitative Daten'!W39=49000,1,0)</f>
        <v>0</v>
      </c>
      <c r="X32">
        <f>IF('Qualitative Daten'!X39=45,1,0)</f>
        <v>0</v>
      </c>
      <c r="Y32">
        <f>IF('Qualitative Daten'!Y39=699,1,0)</f>
        <v>0</v>
      </c>
      <c r="Z32">
        <f>IF('Qualitative Daten'!Z39=51,1,0)</f>
        <v>0</v>
      </c>
      <c r="AA32">
        <f>IF('Qualitative Daten'!AA39=78,1,0)</f>
        <v>0</v>
      </c>
      <c r="AB32">
        <f>IF('Qualitative Daten'!AB39=6,1,0)</f>
        <v>0</v>
      </c>
      <c r="AC32">
        <f>IF('Qualitative Daten'!AC39=80,1,0)</f>
        <v>0</v>
      </c>
      <c r="AD32">
        <f>IF('Qualitative Daten'!AD39=32,1,0)</f>
        <v>0</v>
      </c>
      <c r="AE32">
        <f>IF('Qualitative Daten'!AE39=0,1,0)</f>
        <v>1</v>
      </c>
      <c r="AF32">
        <f>IF('Qualitative Daten'!AF39=35000,1,0)</f>
        <v>0</v>
      </c>
      <c r="AG32">
        <f>IF('Qualitative Daten'!AG39=1000,1,0)</f>
        <v>0</v>
      </c>
      <c r="AH32">
        <f>IF('Qualitative Daten'!AH39=8,1,0)</f>
        <v>0</v>
      </c>
      <c r="AI32">
        <f>IF('Qualitative Daten'!AI39=1,1,0)</f>
        <v>0</v>
      </c>
      <c r="AJ32">
        <f>IF('Qualitative Daten'!AJ39=7,1,0)</f>
        <v>0</v>
      </c>
      <c r="AK32">
        <f>IF('Qualitative Daten'!AK39=8,1,0)</f>
        <v>0</v>
      </c>
      <c r="AL32">
        <f>IF('Qualitative Daten'!AL39=600,1,0)</f>
        <v>0</v>
      </c>
      <c r="AM32">
        <f>IF('Qualitative Daten'!AM39=800,1,0)</f>
        <v>0</v>
      </c>
      <c r="AN32">
        <f>IF('Qualitative Daten'!AN39=42,1,0)</f>
        <v>0</v>
      </c>
      <c r="AO32">
        <f>IF('Qualitative Daten'!AO39=43,1,0)</f>
        <v>0</v>
      </c>
      <c r="AP32">
        <f>IF('Qualitative Daten'!AP39=9,1,0)</f>
        <v>0</v>
      </c>
      <c r="AQ32">
        <f>IF('Qualitative Daten'!AQ39=81,1,0)</f>
        <v>0</v>
      </c>
      <c r="AR32">
        <f>IF('Qualitative Daten'!AR39=1,1,0)</f>
        <v>0</v>
      </c>
      <c r="AS32">
        <f>IF('Qualitative Daten'!AS39=1,1,0)</f>
        <v>0</v>
      </c>
      <c r="AT32">
        <f>IF(OR('Qualitative Daten'!AT39=0.6,'Qualitative Daten'!AT39="3'5"),1,0)</f>
        <v>0</v>
      </c>
      <c r="AU32">
        <f>IF(OR('Qualitative Daten'!AU39=2.25,'Qualitative Daten'!AU39="2,1'4",'Qualitative Daten'!AU39="9'4"),1,0)</f>
        <v>0</v>
      </c>
      <c r="AV32">
        <f>IF('Qualitative Daten'!AV39=3,1,0)</f>
        <v>0</v>
      </c>
      <c r="AW32">
        <f>IF('Qualitative Daten'!AW39=6,1,0)</f>
        <v>0</v>
      </c>
      <c r="AX32">
        <f>IF('Qualitative Daten'!AX39=0,1,0)</f>
        <v>1</v>
      </c>
      <c r="AY32">
        <f>IF('Qualitative Daten'!AY39=3,1,0)</f>
        <v>0</v>
      </c>
      <c r="AZ32">
        <f>IF(OR('Qualitative Daten'!AZ39="7'5",'Qualitative Daten'!AZ39="1,2'5"),1,0)</f>
        <v>0</v>
      </c>
      <c r="BA32">
        <f>IF('Qualitative Daten'!BA39="1'8",1,0)</f>
        <v>0</v>
      </c>
      <c r="BB32">
        <f>IF('Qualitative Daten'!BB39="12'25",1,0)</f>
        <v>0</v>
      </c>
      <c r="BC32">
        <f>IF(OR('Qualitative Daten'!BC39="6'15",'Qualitative Daten'!BC39="2'5",'Qualitative Daten'!BC39="90'225",'Qualitative Daten'!BC39=0.4),1,0)</f>
        <v>0</v>
      </c>
      <c r="BD32">
        <f>IF(OR('Qualitative Daten'!BD39="9'2",'Qualitative Daten'!BD39=4.5,'Qualitative Daten'!BD39="4,1'2"),1,0)</f>
        <v>0</v>
      </c>
      <c r="BE32">
        <f>IF('Qualitative Daten'!BE39="15'16",1,0)</f>
        <v>0</v>
      </c>
      <c r="BF32">
        <f>IF('Qualitative Daten'!BF39=2.56,1,0)</f>
        <v>0</v>
      </c>
      <c r="BG32">
        <f>IF('Qualitative Daten'!BG39=1.49,1,0)</f>
        <v>0</v>
      </c>
      <c r="BH32">
        <f>IF('Qualitative Daten'!BH39=3.5,1,0)</f>
        <v>0</v>
      </c>
      <c r="BI32">
        <f>IF('Qualitative Daten'!BI39=4.82,1,0)</f>
        <v>0</v>
      </c>
      <c r="BJ32">
        <f>IF('Qualitative Daten'!BJ39=22.38,1,0)</f>
        <v>0</v>
      </c>
      <c r="BK32">
        <f>IF(AND('Qualitative Daten'!BK39&gt;2.6,'Qualitative Daten'!BK39&lt;&gt;999),1,0)</f>
        <v>0</v>
      </c>
      <c r="BL32">
        <f>IF('Qualitative Daten'!BL39&lt;0.06,1,0)</f>
        <v>1</v>
      </c>
      <c r="BM32">
        <f>IF(AND('Qualitative Daten'!BM39&gt;-2.5,'Qualitative Daten'!BM39&lt;&gt;999),1,0)</f>
        <v>1</v>
      </c>
      <c r="BN32">
        <f>IF('Qualitative Daten'!BN39&lt;-0.3,1,0)</f>
        <v>0</v>
      </c>
      <c r="BO32">
        <f>IF('Qualitative Daten'!BO39=-2,1,0)</f>
        <v>0</v>
      </c>
      <c r="BP32">
        <f>IF('Qualitative Daten'!BP39=-4,1,0)</f>
        <v>0</v>
      </c>
      <c r="BQ32">
        <f>IF('Qualitative Daten'!BQ39=-8,1,0)</f>
        <v>0</v>
      </c>
      <c r="BR32">
        <f>IF('Qualitative Daten'!BR39=-6,1,0)</f>
        <v>0</v>
      </c>
      <c r="BS32">
        <f>IF('Qualitative Daten'!BS39=15,1,0)</f>
        <v>0</v>
      </c>
      <c r="BT32">
        <f>IF('Qualitative Daten'!BT39=5,1,0)</f>
        <v>0</v>
      </c>
      <c r="BU32">
        <f>IF('Qualitative Daten'!BU39=2,1,0)</f>
        <v>0</v>
      </c>
      <c r="BV32">
        <f>IF('Qualitative Daten'!BV39=-12,1,0)</f>
        <v>0</v>
      </c>
      <c r="BW32">
        <f>IF('Qualitative Daten'!BW39=17,1,0)</f>
        <v>0</v>
      </c>
      <c r="BX32">
        <f>IF('Qualitative Daten'!BX39=-4,1,0)</f>
        <v>0</v>
      </c>
      <c r="BY32">
        <f>IF('Qualitative Daten'!BY39=2,1,0)</f>
        <v>0</v>
      </c>
      <c r="BZ32">
        <f>IF('Qualitative Daten'!BZ39=6,1,0)</f>
        <v>0</v>
      </c>
      <c r="CA32">
        <f>IF('Qualitative Daten'!CA39=12,1,0)</f>
        <v>0</v>
      </c>
      <c r="CB32">
        <f>IF('Qualitative Daten'!CB39=80,1,0)</f>
        <v>0</v>
      </c>
      <c r="CC32">
        <f>IF('Qualitative Daten'!CC39=750,1,0)</f>
        <v>0</v>
      </c>
      <c r="CD32">
        <f>IF('Qualitative Daten'!CD39=27,1,0)</f>
        <v>0</v>
      </c>
      <c r="CE32">
        <f>IF('Qualitative Daten'!CE39=200,1,0)</f>
        <v>0</v>
      </c>
      <c r="CF32">
        <f>IF('Qualitative Daten'!CF39=3,1,0)</f>
        <v>0</v>
      </c>
      <c r="CG32">
        <f>IF('Qualitative Daten'!CG39=1,1,0)</f>
        <v>0</v>
      </c>
      <c r="CH32">
        <f>IF('Qualitative Daten'!CH39=75,1,0)</f>
        <v>0</v>
      </c>
      <c r="CI32">
        <f>IF('Qualitative Daten'!CI39=50,1,0)</f>
        <v>0</v>
      </c>
      <c r="CJ32">
        <f>IF('Qualitative Daten'!CJ39=20,1,0)</f>
        <v>0</v>
      </c>
      <c r="CK32">
        <f>IF('Qualitative Daten'!CK39=45,1,0)</f>
        <v>0</v>
      </c>
      <c r="CL32">
        <f>IF('Qualitative Daten'!CL39=20,1,0)</f>
        <v>0</v>
      </c>
      <c r="CM32">
        <f>IF(OR('Qualitative Daten'!CM39="a+a+4+4",'Qualitative Daten'!CM39="2a+8",'Qualitative Daten'!CM39="2a+2*4",'Qualitative Daten'!CM39="a+4+a+4",'Qualitative Daten'!CM39="2*a+2*4",'Qualitative Daten'!CM39="a*2+4*2",'Qualitative Daten'!CM39="2(a+4)"),1,0)</f>
        <v>0</v>
      </c>
      <c r="CN32">
        <f>IF('Qualitative Daten'!CN39=0,1,0)</f>
        <v>1</v>
      </c>
      <c r="CO32">
        <f>IF('Qualitative Daten'!CO39=3,1,0)</f>
        <v>0</v>
      </c>
      <c r="CP32">
        <f>IF('Qualitative Daten'!CP39=698,1,0)</f>
        <v>0</v>
      </c>
      <c r="CQ32">
        <f>IF('Qualitative Daten'!CQ39=73,1,0)</f>
        <v>0</v>
      </c>
      <c r="CR32">
        <f>IF('Qualitative Daten'!CR39=37,1,0)</f>
        <v>0</v>
      </c>
      <c r="CS32">
        <f>IF('Qualitative Daten'!CS39=2,1,0)</f>
        <v>0</v>
      </c>
      <c r="CT32">
        <f>IF('Qualitative Daten'!CT39=3,1,0)</f>
        <v>0</v>
      </c>
      <c r="CU32">
        <f>IF('Qualitative Daten'!CU39=2,1,0)</f>
        <v>0</v>
      </c>
      <c r="CV32">
        <f>IF(OR('Qualitative Daten'!CV39="x+3",'Qualitative Daten'!CV39="3+x"),1,0)</f>
        <v>0</v>
      </c>
      <c r="CW32">
        <f>IF(OR('Qualitative Daten'!CW39="x-3",'Qualitative Daten'!CW39="-3+x"),1,0)</f>
        <v>0</v>
      </c>
      <c r="CX32">
        <f>IF(OR('Qualitative Daten'!CX39="2a",'Qualitative Daten'!CX39="a+a",'Qualitative Daten'!CX39="a*2",'Qualitative Daten'!CX39="2*a"),1,0)</f>
        <v>0</v>
      </c>
      <c r="CZ32">
        <f t="shared" si="0"/>
        <v>5</v>
      </c>
      <c r="DA32">
        <f t="shared" si="1"/>
        <v>95</v>
      </c>
      <c r="DB32">
        <f>COUNTIF('Qualitative Daten'!C39:CX39,999)</f>
        <v>0</v>
      </c>
      <c r="DC32">
        <f t="shared" si="2"/>
        <v>95</v>
      </c>
      <c r="DD32" s="2">
        <f t="shared" si="3"/>
        <v>0.05</v>
      </c>
      <c r="DE32" s="2">
        <f t="shared" si="4"/>
        <v>2.4390243902439025E-2</v>
      </c>
      <c r="DF32" s="2">
        <f t="shared" si="5"/>
        <v>7.1428571428571425E-2</v>
      </c>
      <c r="DG32" s="2">
        <f t="shared" si="6"/>
        <v>0.22222222222222221</v>
      </c>
      <c r="DH32" s="2">
        <f t="shared" si="7"/>
        <v>0</v>
      </c>
      <c r="DI32" s="2">
        <f t="shared" si="8"/>
        <v>0</v>
      </c>
      <c r="DJ32" s="2">
        <f t="shared" si="9"/>
        <v>8.3333333333333329E-2</v>
      </c>
    </row>
    <row r="33" spans="1:114" x14ac:dyDescent="0.35">
      <c r="A33">
        <f>'Qualitative Daten'!A40</f>
        <v>0</v>
      </c>
      <c r="B33">
        <f>'Qualitative Daten'!B40</f>
        <v>0</v>
      </c>
      <c r="C33">
        <f>IF('Qualitative Daten'!C40=7000,1,0)</f>
        <v>0</v>
      </c>
      <c r="D33">
        <f>IF('Qualitative Daten'!D40=5300,1,0)</f>
        <v>0</v>
      </c>
      <c r="E33">
        <f>IF('Qualitative Daten'!E40=4080,1,0)</f>
        <v>0</v>
      </c>
      <c r="F33">
        <f>IF('Qualitative Daten'!F40=12500,1,0)</f>
        <v>0</v>
      </c>
      <c r="G33">
        <f>IF('Qualitative Daten'!G40=9900,1,0)</f>
        <v>0</v>
      </c>
      <c r="H33">
        <f>IF('Qualitative Daten'!H40=4600,1,0)</f>
        <v>0</v>
      </c>
      <c r="I33">
        <f>IF('Qualitative Daten'!I40=4000,1,0)</f>
        <v>0</v>
      </c>
      <c r="J33">
        <f>IF('Qualitative Daten'!J40=6999,1,0)</f>
        <v>0</v>
      </c>
      <c r="K33">
        <f>IF('Qualitative Daten'!K40=2490,1,0)</f>
        <v>0</v>
      </c>
      <c r="L33">
        <f>IF('Qualitative Daten'!L40=3900,1,0)</f>
        <v>0</v>
      </c>
      <c r="M33">
        <f>IF('Qualitative Daten'!M40="&gt;",1,0)</f>
        <v>0</v>
      </c>
      <c r="N33">
        <f>IF('Qualitative Daten'!N40="&gt;",1,0)</f>
        <v>0</v>
      </c>
      <c r="O33">
        <f>IF('Qualitative Daten'!O40="&lt;",1,0)</f>
        <v>0</v>
      </c>
      <c r="P33">
        <f>IF('Qualitative Daten'!P40=500,1,0)</f>
        <v>0</v>
      </c>
      <c r="Q33">
        <f>IF('Qualitative Daten'!Q40=836,1,0)</f>
        <v>0</v>
      </c>
      <c r="R33">
        <f>IF('Qualitative Daten'!R40=4500,1,0)</f>
        <v>0</v>
      </c>
      <c r="S33">
        <f>IF('Qualitative Daten'!S40=64000,1,0)</f>
        <v>0</v>
      </c>
      <c r="T33">
        <f>IF('Qualitative Daten'!T40=699,1,0)</f>
        <v>0</v>
      </c>
      <c r="U33">
        <f>IF('Qualitative Daten'!U40=254,1,0)</f>
        <v>0</v>
      </c>
      <c r="V33">
        <f>IF('Qualitative Daten'!V40=2500,1,0)</f>
        <v>0</v>
      </c>
      <c r="W33">
        <f>IF('Qualitative Daten'!W40=49000,1,0)</f>
        <v>0</v>
      </c>
      <c r="X33">
        <f>IF('Qualitative Daten'!X40=45,1,0)</f>
        <v>0</v>
      </c>
      <c r="Y33">
        <f>IF('Qualitative Daten'!Y40=699,1,0)</f>
        <v>0</v>
      </c>
      <c r="Z33">
        <f>IF('Qualitative Daten'!Z40=51,1,0)</f>
        <v>0</v>
      </c>
      <c r="AA33">
        <f>IF('Qualitative Daten'!AA40=78,1,0)</f>
        <v>0</v>
      </c>
      <c r="AB33">
        <f>IF('Qualitative Daten'!AB40=6,1,0)</f>
        <v>0</v>
      </c>
      <c r="AC33">
        <f>IF('Qualitative Daten'!AC40=80,1,0)</f>
        <v>0</v>
      </c>
      <c r="AD33">
        <f>IF('Qualitative Daten'!AD40=32,1,0)</f>
        <v>0</v>
      </c>
      <c r="AE33">
        <f>IF('Qualitative Daten'!AE40=0,1,0)</f>
        <v>1</v>
      </c>
      <c r="AF33">
        <f>IF('Qualitative Daten'!AF40=35000,1,0)</f>
        <v>0</v>
      </c>
      <c r="AG33">
        <f>IF('Qualitative Daten'!AG40=1000,1,0)</f>
        <v>0</v>
      </c>
      <c r="AH33">
        <f>IF('Qualitative Daten'!AH40=8,1,0)</f>
        <v>0</v>
      </c>
      <c r="AI33">
        <f>IF('Qualitative Daten'!AI40=1,1,0)</f>
        <v>0</v>
      </c>
      <c r="AJ33">
        <f>IF('Qualitative Daten'!AJ40=7,1,0)</f>
        <v>0</v>
      </c>
      <c r="AK33">
        <f>IF('Qualitative Daten'!AK40=8,1,0)</f>
        <v>0</v>
      </c>
      <c r="AL33">
        <f>IF('Qualitative Daten'!AL40=600,1,0)</f>
        <v>0</v>
      </c>
      <c r="AM33">
        <f>IF('Qualitative Daten'!AM40=800,1,0)</f>
        <v>0</v>
      </c>
      <c r="AN33">
        <f>IF('Qualitative Daten'!AN40=42,1,0)</f>
        <v>0</v>
      </c>
      <c r="AO33">
        <f>IF('Qualitative Daten'!AO40=43,1,0)</f>
        <v>0</v>
      </c>
      <c r="AP33">
        <f>IF('Qualitative Daten'!AP40=9,1,0)</f>
        <v>0</v>
      </c>
      <c r="AQ33">
        <f>IF('Qualitative Daten'!AQ40=81,1,0)</f>
        <v>0</v>
      </c>
      <c r="AR33">
        <f>IF('Qualitative Daten'!AR40=1,1,0)</f>
        <v>0</v>
      </c>
      <c r="AS33">
        <f>IF('Qualitative Daten'!AS40=1,1,0)</f>
        <v>0</v>
      </c>
      <c r="AT33">
        <f>IF(OR('Qualitative Daten'!AT40=0.6,'Qualitative Daten'!AT40="3'5"),1,0)</f>
        <v>0</v>
      </c>
      <c r="AU33">
        <f>IF(OR('Qualitative Daten'!AU40=2.25,'Qualitative Daten'!AU40="2,1'4",'Qualitative Daten'!AU40="9'4"),1,0)</f>
        <v>0</v>
      </c>
      <c r="AV33">
        <f>IF('Qualitative Daten'!AV40=3,1,0)</f>
        <v>0</v>
      </c>
      <c r="AW33">
        <f>IF('Qualitative Daten'!AW40=6,1,0)</f>
        <v>0</v>
      </c>
      <c r="AX33">
        <f>IF('Qualitative Daten'!AX40=0,1,0)</f>
        <v>1</v>
      </c>
      <c r="AY33">
        <f>IF('Qualitative Daten'!AY40=3,1,0)</f>
        <v>0</v>
      </c>
      <c r="AZ33">
        <f>IF(OR('Qualitative Daten'!AZ40="7'5",'Qualitative Daten'!AZ40="1,2'5"),1,0)</f>
        <v>0</v>
      </c>
      <c r="BA33">
        <f>IF('Qualitative Daten'!BA40="1'8",1,0)</f>
        <v>0</v>
      </c>
      <c r="BB33">
        <f>IF('Qualitative Daten'!BB40="12'25",1,0)</f>
        <v>0</v>
      </c>
      <c r="BC33">
        <f>IF(OR('Qualitative Daten'!BC40="6'15",'Qualitative Daten'!BC40="2'5",'Qualitative Daten'!BC40="90'225",'Qualitative Daten'!BC40=0.4),1,0)</f>
        <v>0</v>
      </c>
      <c r="BD33">
        <f>IF(OR('Qualitative Daten'!BD40="9'2",'Qualitative Daten'!BD40=4.5,'Qualitative Daten'!BD40="4,1'2"),1,0)</f>
        <v>0</v>
      </c>
      <c r="BE33">
        <f>IF('Qualitative Daten'!BE40="15'16",1,0)</f>
        <v>0</v>
      </c>
      <c r="BF33">
        <f>IF('Qualitative Daten'!BF40=2.56,1,0)</f>
        <v>0</v>
      </c>
      <c r="BG33">
        <f>IF('Qualitative Daten'!BG40=1.49,1,0)</f>
        <v>0</v>
      </c>
      <c r="BH33">
        <f>IF('Qualitative Daten'!BH40=3.5,1,0)</f>
        <v>0</v>
      </c>
      <c r="BI33">
        <f>IF('Qualitative Daten'!BI40=4.82,1,0)</f>
        <v>0</v>
      </c>
      <c r="BJ33">
        <f>IF('Qualitative Daten'!BJ40=22.38,1,0)</f>
        <v>0</v>
      </c>
      <c r="BK33">
        <f>IF(AND('Qualitative Daten'!BK40&gt;2.6,'Qualitative Daten'!BK40&lt;&gt;999),1,0)</f>
        <v>0</v>
      </c>
      <c r="BL33">
        <f>IF('Qualitative Daten'!BL40&lt;0.06,1,0)</f>
        <v>1</v>
      </c>
      <c r="BM33">
        <f>IF(AND('Qualitative Daten'!BM40&gt;-2.5,'Qualitative Daten'!BM40&lt;&gt;999),1,0)</f>
        <v>1</v>
      </c>
      <c r="BN33">
        <f>IF('Qualitative Daten'!BN40&lt;-0.3,1,0)</f>
        <v>0</v>
      </c>
      <c r="BO33">
        <f>IF('Qualitative Daten'!BO40=-2,1,0)</f>
        <v>0</v>
      </c>
      <c r="BP33">
        <f>IF('Qualitative Daten'!BP40=-4,1,0)</f>
        <v>0</v>
      </c>
      <c r="BQ33">
        <f>IF('Qualitative Daten'!BQ40=-8,1,0)</f>
        <v>0</v>
      </c>
      <c r="BR33">
        <f>IF('Qualitative Daten'!BR40=-6,1,0)</f>
        <v>0</v>
      </c>
      <c r="BS33">
        <f>IF('Qualitative Daten'!BS40=15,1,0)</f>
        <v>0</v>
      </c>
      <c r="BT33">
        <f>IF('Qualitative Daten'!BT40=5,1,0)</f>
        <v>0</v>
      </c>
      <c r="BU33">
        <f>IF('Qualitative Daten'!BU40=2,1,0)</f>
        <v>0</v>
      </c>
      <c r="BV33">
        <f>IF('Qualitative Daten'!BV40=-12,1,0)</f>
        <v>0</v>
      </c>
      <c r="BW33">
        <f>IF('Qualitative Daten'!BW40=17,1,0)</f>
        <v>0</v>
      </c>
      <c r="BX33">
        <f>IF('Qualitative Daten'!BX40=-4,1,0)</f>
        <v>0</v>
      </c>
      <c r="BY33">
        <f>IF('Qualitative Daten'!BY40=2,1,0)</f>
        <v>0</v>
      </c>
      <c r="BZ33">
        <f>IF('Qualitative Daten'!BZ40=6,1,0)</f>
        <v>0</v>
      </c>
      <c r="CA33">
        <f>IF('Qualitative Daten'!CA40=12,1,0)</f>
        <v>0</v>
      </c>
      <c r="CB33">
        <f>IF('Qualitative Daten'!CB40=80,1,0)</f>
        <v>0</v>
      </c>
      <c r="CC33">
        <f>IF('Qualitative Daten'!CC40=750,1,0)</f>
        <v>0</v>
      </c>
      <c r="CD33">
        <f>IF('Qualitative Daten'!CD40=27,1,0)</f>
        <v>0</v>
      </c>
      <c r="CE33">
        <f>IF('Qualitative Daten'!CE40=200,1,0)</f>
        <v>0</v>
      </c>
      <c r="CF33">
        <f>IF('Qualitative Daten'!CF40=3,1,0)</f>
        <v>0</v>
      </c>
      <c r="CG33">
        <f>IF('Qualitative Daten'!CG40=1,1,0)</f>
        <v>0</v>
      </c>
      <c r="CH33">
        <f>IF('Qualitative Daten'!CH40=75,1,0)</f>
        <v>0</v>
      </c>
      <c r="CI33">
        <f>IF('Qualitative Daten'!CI40=50,1,0)</f>
        <v>0</v>
      </c>
      <c r="CJ33">
        <f>IF('Qualitative Daten'!CJ40=20,1,0)</f>
        <v>0</v>
      </c>
      <c r="CK33">
        <f>IF('Qualitative Daten'!CK40=45,1,0)</f>
        <v>0</v>
      </c>
      <c r="CL33">
        <f>IF('Qualitative Daten'!CL40=20,1,0)</f>
        <v>0</v>
      </c>
      <c r="CM33">
        <f>IF(OR('Qualitative Daten'!CM40="a+a+4+4",'Qualitative Daten'!CM40="2a+8",'Qualitative Daten'!CM40="2a+2*4",'Qualitative Daten'!CM40="a+4+a+4",'Qualitative Daten'!CM40="2*a+2*4",'Qualitative Daten'!CM40="a*2+4*2",'Qualitative Daten'!CM40="2(a+4)"),1,0)</f>
        <v>0</v>
      </c>
      <c r="CN33">
        <f>IF('Qualitative Daten'!CN40=0,1,0)</f>
        <v>1</v>
      </c>
      <c r="CO33">
        <f>IF('Qualitative Daten'!CO40=3,1,0)</f>
        <v>0</v>
      </c>
      <c r="CP33">
        <f>IF('Qualitative Daten'!CP40=698,1,0)</f>
        <v>0</v>
      </c>
      <c r="CQ33">
        <f>IF('Qualitative Daten'!CQ40=73,1,0)</f>
        <v>0</v>
      </c>
      <c r="CR33">
        <f>IF('Qualitative Daten'!CR40=37,1,0)</f>
        <v>0</v>
      </c>
      <c r="CS33">
        <f>IF('Qualitative Daten'!CS40=2,1,0)</f>
        <v>0</v>
      </c>
      <c r="CT33">
        <f>IF('Qualitative Daten'!CT40=3,1,0)</f>
        <v>0</v>
      </c>
      <c r="CU33">
        <f>IF('Qualitative Daten'!CU40=2,1,0)</f>
        <v>0</v>
      </c>
      <c r="CV33">
        <f>IF(OR('Qualitative Daten'!CV40="x+3",'Qualitative Daten'!CV40="3+x"),1,0)</f>
        <v>0</v>
      </c>
      <c r="CW33">
        <f>IF(OR('Qualitative Daten'!CW40="x-3",'Qualitative Daten'!CW40="-3+x"),1,0)</f>
        <v>0</v>
      </c>
      <c r="CX33">
        <f>IF(OR('Qualitative Daten'!CX40="2a",'Qualitative Daten'!CX40="a+a",'Qualitative Daten'!CX40="a*2",'Qualitative Daten'!CX40="2*a"),1,0)</f>
        <v>0</v>
      </c>
      <c r="CZ33">
        <f t="shared" si="0"/>
        <v>5</v>
      </c>
      <c r="DA33">
        <f t="shared" si="1"/>
        <v>95</v>
      </c>
      <c r="DB33">
        <f>COUNTIF('Qualitative Daten'!C40:CX40,999)</f>
        <v>0</v>
      </c>
      <c r="DC33">
        <f t="shared" si="2"/>
        <v>95</v>
      </c>
      <c r="DD33" s="2">
        <f t="shared" si="3"/>
        <v>0.05</v>
      </c>
      <c r="DE33" s="2">
        <f t="shared" si="4"/>
        <v>2.4390243902439025E-2</v>
      </c>
      <c r="DF33" s="2">
        <f t="shared" si="5"/>
        <v>7.1428571428571425E-2</v>
      </c>
      <c r="DG33" s="2">
        <f t="shared" si="6"/>
        <v>0.22222222222222221</v>
      </c>
      <c r="DH33" s="2">
        <f t="shared" si="7"/>
        <v>0</v>
      </c>
      <c r="DI33" s="2">
        <f t="shared" si="8"/>
        <v>0</v>
      </c>
      <c r="DJ33" s="2">
        <f t="shared" si="9"/>
        <v>8.3333333333333329E-2</v>
      </c>
    </row>
    <row r="34" spans="1:114" x14ac:dyDescent="0.35">
      <c r="A34">
        <f>'Qualitative Daten'!A41</f>
        <v>0</v>
      </c>
      <c r="B34">
        <f>'Qualitative Daten'!B41</f>
        <v>0</v>
      </c>
      <c r="C34">
        <f>IF('Qualitative Daten'!C41=7000,1,0)</f>
        <v>0</v>
      </c>
      <c r="D34">
        <f>IF('Qualitative Daten'!D41=5300,1,0)</f>
        <v>0</v>
      </c>
      <c r="E34">
        <f>IF('Qualitative Daten'!E41=4080,1,0)</f>
        <v>0</v>
      </c>
      <c r="F34">
        <f>IF('Qualitative Daten'!F41=12500,1,0)</f>
        <v>0</v>
      </c>
      <c r="G34">
        <f>IF('Qualitative Daten'!G41=9900,1,0)</f>
        <v>0</v>
      </c>
      <c r="H34">
        <f>IF('Qualitative Daten'!H41=4600,1,0)</f>
        <v>0</v>
      </c>
      <c r="I34">
        <f>IF('Qualitative Daten'!I41=4000,1,0)</f>
        <v>0</v>
      </c>
      <c r="J34">
        <f>IF('Qualitative Daten'!J41=6999,1,0)</f>
        <v>0</v>
      </c>
      <c r="K34">
        <f>IF('Qualitative Daten'!K41=2490,1,0)</f>
        <v>0</v>
      </c>
      <c r="L34">
        <f>IF('Qualitative Daten'!L41=3900,1,0)</f>
        <v>0</v>
      </c>
      <c r="M34">
        <f>IF('Qualitative Daten'!M41="&gt;",1,0)</f>
        <v>0</v>
      </c>
      <c r="N34">
        <f>IF('Qualitative Daten'!N41="&gt;",1,0)</f>
        <v>0</v>
      </c>
      <c r="O34">
        <f>IF('Qualitative Daten'!O41="&lt;",1,0)</f>
        <v>0</v>
      </c>
      <c r="P34">
        <f>IF('Qualitative Daten'!P41=500,1,0)</f>
        <v>0</v>
      </c>
      <c r="Q34">
        <f>IF('Qualitative Daten'!Q41=836,1,0)</f>
        <v>0</v>
      </c>
      <c r="R34">
        <f>IF('Qualitative Daten'!R41=4500,1,0)</f>
        <v>0</v>
      </c>
      <c r="S34">
        <f>IF('Qualitative Daten'!S41=64000,1,0)</f>
        <v>0</v>
      </c>
      <c r="T34">
        <f>IF('Qualitative Daten'!T41=699,1,0)</f>
        <v>0</v>
      </c>
      <c r="U34">
        <f>IF('Qualitative Daten'!U41=254,1,0)</f>
        <v>0</v>
      </c>
      <c r="V34">
        <f>IF('Qualitative Daten'!V41=2500,1,0)</f>
        <v>0</v>
      </c>
      <c r="W34">
        <f>IF('Qualitative Daten'!W41=49000,1,0)</f>
        <v>0</v>
      </c>
      <c r="X34">
        <f>IF('Qualitative Daten'!X41=45,1,0)</f>
        <v>0</v>
      </c>
      <c r="Y34">
        <f>IF('Qualitative Daten'!Y41=699,1,0)</f>
        <v>0</v>
      </c>
      <c r="Z34">
        <f>IF('Qualitative Daten'!Z41=51,1,0)</f>
        <v>0</v>
      </c>
      <c r="AA34">
        <f>IF('Qualitative Daten'!AA41=78,1,0)</f>
        <v>0</v>
      </c>
      <c r="AB34">
        <f>IF('Qualitative Daten'!AB41=6,1,0)</f>
        <v>0</v>
      </c>
      <c r="AC34">
        <f>IF('Qualitative Daten'!AC41=80,1,0)</f>
        <v>0</v>
      </c>
      <c r="AD34">
        <f>IF('Qualitative Daten'!AD41=32,1,0)</f>
        <v>0</v>
      </c>
      <c r="AE34">
        <f>IF('Qualitative Daten'!AE41=0,1,0)</f>
        <v>1</v>
      </c>
      <c r="AF34">
        <f>IF('Qualitative Daten'!AF41=35000,1,0)</f>
        <v>0</v>
      </c>
      <c r="AG34">
        <f>IF('Qualitative Daten'!AG41=1000,1,0)</f>
        <v>0</v>
      </c>
      <c r="AH34">
        <f>IF('Qualitative Daten'!AH41=8,1,0)</f>
        <v>0</v>
      </c>
      <c r="AI34">
        <f>IF('Qualitative Daten'!AI41=1,1,0)</f>
        <v>0</v>
      </c>
      <c r="AJ34">
        <f>IF('Qualitative Daten'!AJ41=7,1,0)</f>
        <v>0</v>
      </c>
      <c r="AK34">
        <f>IF('Qualitative Daten'!AK41=8,1,0)</f>
        <v>0</v>
      </c>
      <c r="AL34">
        <f>IF('Qualitative Daten'!AL41=600,1,0)</f>
        <v>0</v>
      </c>
      <c r="AM34">
        <f>IF('Qualitative Daten'!AM41=800,1,0)</f>
        <v>0</v>
      </c>
      <c r="AN34">
        <f>IF('Qualitative Daten'!AN41=42,1,0)</f>
        <v>0</v>
      </c>
      <c r="AO34">
        <f>IF('Qualitative Daten'!AO41=43,1,0)</f>
        <v>0</v>
      </c>
      <c r="AP34">
        <f>IF('Qualitative Daten'!AP41=9,1,0)</f>
        <v>0</v>
      </c>
      <c r="AQ34">
        <f>IF('Qualitative Daten'!AQ41=81,1,0)</f>
        <v>0</v>
      </c>
      <c r="AR34">
        <f>IF('Qualitative Daten'!AR41=1,1,0)</f>
        <v>0</v>
      </c>
      <c r="AS34">
        <f>IF('Qualitative Daten'!AS41=1,1,0)</f>
        <v>0</v>
      </c>
      <c r="AT34">
        <f>IF(OR('Qualitative Daten'!AT41=0.6,'Qualitative Daten'!AT41="3'5"),1,0)</f>
        <v>0</v>
      </c>
      <c r="AU34">
        <f>IF(OR('Qualitative Daten'!AU41=2.25,'Qualitative Daten'!AU41="2,1'4",'Qualitative Daten'!AU41="9'4"),1,0)</f>
        <v>0</v>
      </c>
      <c r="AV34">
        <f>IF('Qualitative Daten'!AV41=3,1,0)</f>
        <v>0</v>
      </c>
      <c r="AW34">
        <f>IF('Qualitative Daten'!AW41=6,1,0)</f>
        <v>0</v>
      </c>
      <c r="AX34">
        <f>IF('Qualitative Daten'!AX41=0,1,0)</f>
        <v>1</v>
      </c>
      <c r="AY34">
        <f>IF('Qualitative Daten'!AY41=3,1,0)</f>
        <v>0</v>
      </c>
      <c r="AZ34">
        <f>IF(OR('Qualitative Daten'!AZ41="7'5",'Qualitative Daten'!AZ41="1,2'5"),1,0)</f>
        <v>0</v>
      </c>
      <c r="BA34">
        <f>IF('Qualitative Daten'!BA41="1'8",1,0)</f>
        <v>0</v>
      </c>
      <c r="BB34">
        <f>IF('Qualitative Daten'!BB41="12'25",1,0)</f>
        <v>0</v>
      </c>
      <c r="BC34">
        <f>IF(OR('Qualitative Daten'!BC41="6'15",'Qualitative Daten'!BC41="2'5",'Qualitative Daten'!BC41="90'225",'Qualitative Daten'!BC41=0.4),1,0)</f>
        <v>0</v>
      </c>
      <c r="BD34">
        <f>IF(OR('Qualitative Daten'!BD41="9'2",'Qualitative Daten'!BD41=4.5,'Qualitative Daten'!BD41="4,1'2"),1,0)</f>
        <v>0</v>
      </c>
      <c r="BE34">
        <f>IF('Qualitative Daten'!BE41="15'16",1,0)</f>
        <v>0</v>
      </c>
      <c r="BF34">
        <f>IF('Qualitative Daten'!BF41=2.56,1,0)</f>
        <v>0</v>
      </c>
      <c r="BG34">
        <f>IF('Qualitative Daten'!BG41=1.49,1,0)</f>
        <v>0</v>
      </c>
      <c r="BH34">
        <f>IF('Qualitative Daten'!BH41=3.5,1,0)</f>
        <v>0</v>
      </c>
      <c r="BI34">
        <f>IF('Qualitative Daten'!BI41=4.82,1,0)</f>
        <v>0</v>
      </c>
      <c r="BJ34">
        <f>IF('Qualitative Daten'!BJ41=22.38,1,0)</f>
        <v>0</v>
      </c>
      <c r="BK34">
        <f>IF(AND('Qualitative Daten'!BK41&gt;2.6,'Qualitative Daten'!BK41&lt;&gt;999),1,0)</f>
        <v>0</v>
      </c>
      <c r="BL34">
        <f>IF('Qualitative Daten'!BL41&lt;0.06,1,0)</f>
        <v>1</v>
      </c>
      <c r="BM34">
        <f>IF(AND('Qualitative Daten'!BM41&gt;-2.5,'Qualitative Daten'!BM41&lt;&gt;999),1,0)</f>
        <v>1</v>
      </c>
      <c r="BN34">
        <f>IF('Qualitative Daten'!BN41&lt;-0.3,1,0)</f>
        <v>0</v>
      </c>
      <c r="BO34">
        <f>IF('Qualitative Daten'!BO41=-2,1,0)</f>
        <v>0</v>
      </c>
      <c r="BP34">
        <f>IF('Qualitative Daten'!BP41=-4,1,0)</f>
        <v>0</v>
      </c>
      <c r="BQ34">
        <f>IF('Qualitative Daten'!BQ41=-8,1,0)</f>
        <v>0</v>
      </c>
      <c r="BR34">
        <f>IF('Qualitative Daten'!BR41=-6,1,0)</f>
        <v>0</v>
      </c>
      <c r="BS34">
        <f>IF('Qualitative Daten'!BS41=15,1,0)</f>
        <v>0</v>
      </c>
      <c r="BT34">
        <f>IF('Qualitative Daten'!BT41=5,1,0)</f>
        <v>0</v>
      </c>
      <c r="BU34">
        <f>IF('Qualitative Daten'!BU41=2,1,0)</f>
        <v>0</v>
      </c>
      <c r="BV34">
        <f>IF('Qualitative Daten'!BV41=-12,1,0)</f>
        <v>0</v>
      </c>
      <c r="BW34">
        <f>IF('Qualitative Daten'!BW41=17,1,0)</f>
        <v>0</v>
      </c>
      <c r="BX34">
        <f>IF('Qualitative Daten'!BX41=-4,1,0)</f>
        <v>0</v>
      </c>
      <c r="BY34">
        <f>IF('Qualitative Daten'!BY41=2,1,0)</f>
        <v>0</v>
      </c>
      <c r="BZ34">
        <f>IF('Qualitative Daten'!BZ41=6,1,0)</f>
        <v>0</v>
      </c>
      <c r="CA34">
        <f>IF('Qualitative Daten'!CA41=12,1,0)</f>
        <v>0</v>
      </c>
      <c r="CB34">
        <f>IF('Qualitative Daten'!CB41=80,1,0)</f>
        <v>0</v>
      </c>
      <c r="CC34">
        <f>IF('Qualitative Daten'!CC41=750,1,0)</f>
        <v>0</v>
      </c>
      <c r="CD34">
        <f>IF('Qualitative Daten'!CD41=27,1,0)</f>
        <v>0</v>
      </c>
      <c r="CE34">
        <f>IF('Qualitative Daten'!CE41=200,1,0)</f>
        <v>0</v>
      </c>
      <c r="CF34">
        <f>IF('Qualitative Daten'!CF41=3,1,0)</f>
        <v>0</v>
      </c>
      <c r="CG34">
        <f>IF('Qualitative Daten'!CG41=1,1,0)</f>
        <v>0</v>
      </c>
      <c r="CH34">
        <f>IF('Qualitative Daten'!CH41=75,1,0)</f>
        <v>0</v>
      </c>
      <c r="CI34">
        <f>IF('Qualitative Daten'!CI41=50,1,0)</f>
        <v>0</v>
      </c>
      <c r="CJ34">
        <f>IF('Qualitative Daten'!CJ41=20,1,0)</f>
        <v>0</v>
      </c>
      <c r="CK34">
        <f>IF('Qualitative Daten'!CK41=45,1,0)</f>
        <v>0</v>
      </c>
      <c r="CL34">
        <f>IF('Qualitative Daten'!CL41=20,1,0)</f>
        <v>0</v>
      </c>
      <c r="CM34">
        <f>IF(OR('Qualitative Daten'!CM41="a+a+4+4",'Qualitative Daten'!CM41="2a+8",'Qualitative Daten'!CM41="2a+2*4",'Qualitative Daten'!CM41="a+4+a+4",'Qualitative Daten'!CM41="2*a+2*4",'Qualitative Daten'!CM41="a*2+4*2",'Qualitative Daten'!CM41="2(a+4)"),1,0)</f>
        <v>0</v>
      </c>
      <c r="CN34">
        <f>IF('Qualitative Daten'!CN41=0,1,0)</f>
        <v>1</v>
      </c>
      <c r="CO34">
        <f>IF('Qualitative Daten'!CO41=3,1,0)</f>
        <v>0</v>
      </c>
      <c r="CP34">
        <f>IF('Qualitative Daten'!CP41=698,1,0)</f>
        <v>0</v>
      </c>
      <c r="CQ34">
        <f>IF('Qualitative Daten'!CQ41=73,1,0)</f>
        <v>0</v>
      </c>
      <c r="CR34">
        <f>IF('Qualitative Daten'!CR41=37,1,0)</f>
        <v>0</v>
      </c>
      <c r="CS34">
        <f>IF('Qualitative Daten'!CS41=2,1,0)</f>
        <v>0</v>
      </c>
      <c r="CT34">
        <f>IF('Qualitative Daten'!CT41=3,1,0)</f>
        <v>0</v>
      </c>
      <c r="CU34">
        <f>IF('Qualitative Daten'!CU41=2,1,0)</f>
        <v>0</v>
      </c>
      <c r="CV34">
        <f>IF(OR('Qualitative Daten'!CV41="x+3",'Qualitative Daten'!CV41="3+x"),1,0)</f>
        <v>0</v>
      </c>
      <c r="CW34">
        <f>IF(OR('Qualitative Daten'!CW41="x-3",'Qualitative Daten'!CW41="-3+x"),1,0)</f>
        <v>0</v>
      </c>
      <c r="CX34">
        <f>IF(OR('Qualitative Daten'!CX41="2a",'Qualitative Daten'!CX41="a+a",'Qualitative Daten'!CX41="a*2",'Qualitative Daten'!CX41="2*a"),1,0)</f>
        <v>0</v>
      </c>
      <c r="CZ34">
        <f t="shared" si="0"/>
        <v>5</v>
      </c>
      <c r="DA34">
        <f t="shared" si="1"/>
        <v>95</v>
      </c>
      <c r="DB34">
        <f>COUNTIF('Qualitative Daten'!C41:CX41,999)</f>
        <v>0</v>
      </c>
      <c r="DC34">
        <f t="shared" si="2"/>
        <v>95</v>
      </c>
      <c r="DD34" s="2">
        <f t="shared" si="3"/>
        <v>0.05</v>
      </c>
      <c r="DE34" s="2">
        <f t="shared" si="4"/>
        <v>2.4390243902439025E-2</v>
      </c>
      <c r="DF34" s="2">
        <f t="shared" si="5"/>
        <v>7.1428571428571425E-2</v>
      </c>
      <c r="DG34" s="2">
        <f t="shared" si="6"/>
        <v>0.22222222222222221</v>
      </c>
      <c r="DH34" s="2">
        <f t="shared" si="7"/>
        <v>0</v>
      </c>
      <c r="DI34" s="2">
        <f t="shared" si="8"/>
        <v>0</v>
      </c>
      <c r="DJ34" s="2">
        <f t="shared" si="9"/>
        <v>8.3333333333333329E-2</v>
      </c>
    </row>
    <row r="35" spans="1:114" x14ac:dyDescent="0.35">
      <c r="A35">
        <f>'Qualitative Daten'!A42</f>
        <v>0</v>
      </c>
      <c r="B35">
        <f>'Qualitative Daten'!B42</f>
        <v>0</v>
      </c>
      <c r="C35">
        <f>IF('Qualitative Daten'!C42=7000,1,0)</f>
        <v>0</v>
      </c>
      <c r="D35">
        <f>IF('Qualitative Daten'!D42=5300,1,0)</f>
        <v>0</v>
      </c>
      <c r="E35">
        <f>IF('Qualitative Daten'!E42=4080,1,0)</f>
        <v>0</v>
      </c>
      <c r="F35">
        <f>IF('Qualitative Daten'!F42=12500,1,0)</f>
        <v>0</v>
      </c>
      <c r="G35">
        <f>IF('Qualitative Daten'!G42=9900,1,0)</f>
        <v>0</v>
      </c>
      <c r="H35">
        <f>IF('Qualitative Daten'!H42=4600,1,0)</f>
        <v>0</v>
      </c>
      <c r="I35">
        <f>IF('Qualitative Daten'!I42=4000,1,0)</f>
        <v>0</v>
      </c>
      <c r="J35">
        <f>IF('Qualitative Daten'!J42=6999,1,0)</f>
        <v>0</v>
      </c>
      <c r="K35">
        <f>IF('Qualitative Daten'!K42=2490,1,0)</f>
        <v>0</v>
      </c>
      <c r="L35">
        <f>IF('Qualitative Daten'!L42=3900,1,0)</f>
        <v>0</v>
      </c>
      <c r="M35">
        <f>IF('Qualitative Daten'!M42="&gt;",1,0)</f>
        <v>0</v>
      </c>
      <c r="N35">
        <f>IF('Qualitative Daten'!N42="&gt;",1,0)</f>
        <v>0</v>
      </c>
      <c r="O35">
        <f>IF('Qualitative Daten'!O42="&lt;",1,0)</f>
        <v>0</v>
      </c>
      <c r="P35">
        <f>IF('Qualitative Daten'!P42=500,1,0)</f>
        <v>0</v>
      </c>
      <c r="Q35">
        <f>IF('Qualitative Daten'!Q42=836,1,0)</f>
        <v>0</v>
      </c>
      <c r="R35">
        <f>IF('Qualitative Daten'!R42=4500,1,0)</f>
        <v>0</v>
      </c>
      <c r="S35">
        <f>IF('Qualitative Daten'!S42=64000,1,0)</f>
        <v>0</v>
      </c>
      <c r="T35">
        <f>IF('Qualitative Daten'!T42=699,1,0)</f>
        <v>0</v>
      </c>
      <c r="U35">
        <f>IF('Qualitative Daten'!U42=254,1,0)</f>
        <v>0</v>
      </c>
      <c r="V35">
        <f>IF('Qualitative Daten'!V42=2500,1,0)</f>
        <v>0</v>
      </c>
      <c r="W35">
        <f>IF('Qualitative Daten'!W42=49000,1,0)</f>
        <v>0</v>
      </c>
      <c r="X35">
        <f>IF('Qualitative Daten'!X42=45,1,0)</f>
        <v>0</v>
      </c>
      <c r="Y35">
        <f>IF('Qualitative Daten'!Y42=699,1,0)</f>
        <v>0</v>
      </c>
      <c r="Z35">
        <f>IF('Qualitative Daten'!Z42=51,1,0)</f>
        <v>0</v>
      </c>
      <c r="AA35">
        <f>IF('Qualitative Daten'!AA42=78,1,0)</f>
        <v>0</v>
      </c>
      <c r="AB35">
        <f>IF('Qualitative Daten'!AB42=6,1,0)</f>
        <v>0</v>
      </c>
      <c r="AC35">
        <f>IF('Qualitative Daten'!AC42=80,1,0)</f>
        <v>0</v>
      </c>
      <c r="AD35">
        <f>IF('Qualitative Daten'!AD42=32,1,0)</f>
        <v>0</v>
      </c>
      <c r="AE35">
        <f>IF('Qualitative Daten'!AE42=0,1,0)</f>
        <v>1</v>
      </c>
      <c r="AF35">
        <f>IF('Qualitative Daten'!AF42=35000,1,0)</f>
        <v>0</v>
      </c>
      <c r="AG35">
        <f>IF('Qualitative Daten'!AG42=1000,1,0)</f>
        <v>0</v>
      </c>
      <c r="AH35">
        <f>IF('Qualitative Daten'!AH42=8,1,0)</f>
        <v>0</v>
      </c>
      <c r="AI35">
        <f>IF('Qualitative Daten'!AI42=1,1,0)</f>
        <v>0</v>
      </c>
      <c r="AJ35">
        <f>IF('Qualitative Daten'!AJ42=7,1,0)</f>
        <v>0</v>
      </c>
      <c r="AK35">
        <f>IF('Qualitative Daten'!AK42=8,1,0)</f>
        <v>0</v>
      </c>
      <c r="AL35">
        <f>IF('Qualitative Daten'!AL42=600,1,0)</f>
        <v>0</v>
      </c>
      <c r="AM35">
        <f>IF('Qualitative Daten'!AM42=800,1,0)</f>
        <v>0</v>
      </c>
      <c r="AN35">
        <f>IF('Qualitative Daten'!AN42=42,1,0)</f>
        <v>0</v>
      </c>
      <c r="AO35">
        <f>IF('Qualitative Daten'!AO42=43,1,0)</f>
        <v>0</v>
      </c>
      <c r="AP35">
        <f>IF('Qualitative Daten'!AP42=9,1,0)</f>
        <v>0</v>
      </c>
      <c r="AQ35">
        <f>IF('Qualitative Daten'!AQ42=81,1,0)</f>
        <v>0</v>
      </c>
      <c r="AR35">
        <f>IF('Qualitative Daten'!AR42=1,1,0)</f>
        <v>0</v>
      </c>
      <c r="AS35">
        <f>IF('Qualitative Daten'!AS42=1,1,0)</f>
        <v>0</v>
      </c>
      <c r="AT35">
        <f>IF(OR('Qualitative Daten'!AT42=0.6,'Qualitative Daten'!AT42="3'5"),1,0)</f>
        <v>0</v>
      </c>
      <c r="AU35">
        <f>IF(OR('Qualitative Daten'!AU42=2.25,'Qualitative Daten'!AU42="2,1'4",'Qualitative Daten'!AU42="9'4"),1,0)</f>
        <v>0</v>
      </c>
      <c r="AV35">
        <f>IF('Qualitative Daten'!AV42=3,1,0)</f>
        <v>0</v>
      </c>
      <c r="AW35">
        <f>IF('Qualitative Daten'!AW42=6,1,0)</f>
        <v>0</v>
      </c>
      <c r="AX35">
        <f>IF('Qualitative Daten'!AX42=0,1,0)</f>
        <v>1</v>
      </c>
      <c r="AY35">
        <f>IF('Qualitative Daten'!AY42=3,1,0)</f>
        <v>0</v>
      </c>
      <c r="AZ35">
        <f>IF(OR('Qualitative Daten'!AZ42="7'5",'Qualitative Daten'!AZ42="1,2'5"),1,0)</f>
        <v>0</v>
      </c>
      <c r="BA35">
        <f>IF('Qualitative Daten'!BA42="1'8",1,0)</f>
        <v>0</v>
      </c>
      <c r="BB35">
        <f>IF('Qualitative Daten'!BB42="12'25",1,0)</f>
        <v>0</v>
      </c>
      <c r="BC35">
        <f>IF(OR('Qualitative Daten'!BC42="6'15",'Qualitative Daten'!BC42="2'5",'Qualitative Daten'!BC42="90'225",'Qualitative Daten'!BC42=0.4),1,0)</f>
        <v>0</v>
      </c>
      <c r="BD35">
        <f>IF(OR('Qualitative Daten'!BD42="9'2",'Qualitative Daten'!BD42=4.5,'Qualitative Daten'!BD42="4,1'2"),1,0)</f>
        <v>0</v>
      </c>
      <c r="BE35">
        <f>IF('Qualitative Daten'!BE42="15'16",1,0)</f>
        <v>0</v>
      </c>
      <c r="BF35">
        <f>IF('Qualitative Daten'!BF42=2.56,1,0)</f>
        <v>0</v>
      </c>
      <c r="BG35">
        <f>IF('Qualitative Daten'!BG42=1.49,1,0)</f>
        <v>0</v>
      </c>
      <c r="BH35">
        <f>IF('Qualitative Daten'!BH42=3.5,1,0)</f>
        <v>0</v>
      </c>
      <c r="BI35">
        <f>IF('Qualitative Daten'!BI42=4.82,1,0)</f>
        <v>0</v>
      </c>
      <c r="BJ35">
        <f>IF('Qualitative Daten'!BJ42=22.38,1,0)</f>
        <v>0</v>
      </c>
      <c r="BK35">
        <f>IF(AND('Qualitative Daten'!BK42&gt;2.6,'Qualitative Daten'!BK42&lt;&gt;999),1,0)</f>
        <v>0</v>
      </c>
      <c r="BL35">
        <f>IF('Qualitative Daten'!BL42&lt;0.06,1,0)</f>
        <v>1</v>
      </c>
      <c r="BM35">
        <f>IF(AND('Qualitative Daten'!BM42&gt;-2.5,'Qualitative Daten'!BM42&lt;&gt;999),1,0)</f>
        <v>1</v>
      </c>
      <c r="BN35">
        <f>IF('Qualitative Daten'!BN42&lt;-0.3,1,0)</f>
        <v>0</v>
      </c>
      <c r="BO35">
        <f>IF('Qualitative Daten'!BO42=-2,1,0)</f>
        <v>0</v>
      </c>
      <c r="BP35">
        <f>IF('Qualitative Daten'!BP42=-4,1,0)</f>
        <v>0</v>
      </c>
      <c r="BQ35">
        <f>IF('Qualitative Daten'!BQ42=-8,1,0)</f>
        <v>0</v>
      </c>
      <c r="BR35">
        <f>IF('Qualitative Daten'!BR42=-6,1,0)</f>
        <v>0</v>
      </c>
      <c r="BS35">
        <f>IF('Qualitative Daten'!BS42=15,1,0)</f>
        <v>0</v>
      </c>
      <c r="BT35">
        <f>IF('Qualitative Daten'!BT42=5,1,0)</f>
        <v>0</v>
      </c>
      <c r="BU35">
        <f>IF('Qualitative Daten'!BU42=2,1,0)</f>
        <v>0</v>
      </c>
      <c r="BV35">
        <f>IF('Qualitative Daten'!BV42=-12,1,0)</f>
        <v>0</v>
      </c>
      <c r="BW35">
        <f>IF('Qualitative Daten'!BW42=17,1,0)</f>
        <v>0</v>
      </c>
      <c r="BX35">
        <f>IF('Qualitative Daten'!BX42=-4,1,0)</f>
        <v>0</v>
      </c>
      <c r="BY35">
        <f>IF('Qualitative Daten'!BY42=2,1,0)</f>
        <v>0</v>
      </c>
      <c r="BZ35">
        <f>IF('Qualitative Daten'!BZ42=6,1,0)</f>
        <v>0</v>
      </c>
      <c r="CA35">
        <f>IF('Qualitative Daten'!CA42=12,1,0)</f>
        <v>0</v>
      </c>
      <c r="CB35">
        <f>IF('Qualitative Daten'!CB42=80,1,0)</f>
        <v>0</v>
      </c>
      <c r="CC35">
        <f>IF('Qualitative Daten'!CC42=750,1,0)</f>
        <v>0</v>
      </c>
      <c r="CD35">
        <f>IF('Qualitative Daten'!CD42=27,1,0)</f>
        <v>0</v>
      </c>
      <c r="CE35">
        <f>IF('Qualitative Daten'!CE42=200,1,0)</f>
        <v>0</v>
      </c>
      <c r="CF35">
        <f>IF('Qualitative Daten'!CF42=3,1,0)</f>
        <v>0</v>
      </c>
      <c r="CG35">
        <f>IF('Qualitative Daten'!CG42=1,1,0)</f>
        <v>0</v>
      </c>
      <c r="CH35">
        <f>IF('Qualitative Daten'!CH42=75,1,0)</f>
        <v>0</v>
      </c>
      <c r="CI35">
        <f>IF('Qualitative Daten'!CI42=50,1,0)</f>
        <v>0</v>
      </c>
      <c r="CJ35">
        <f>IF('Qualitative Daten'!CJ42=20,1,0)</f>
        <v>0</v>
      </c>
      <c r="CK35">
        <f>IF('Qualitative Daten'!CK42=45,1,0)</f>
        <v>0</v>
      </c>
      <c r="CL35">
        <f>IF('Qualitative Daten'!CL42=20,1,0)</f>
        <v>0</v>
      </c>
      <c r="CM35">
        <f>IF(OR('Qualitative Daten'!CM42="a+a+4+4",'Qualitative Daten'!CM42="2a+8",'Qualitative Daten'!CM42="2a+2*4",'Qualitative Daten'!CM42="a+4+a+4",'Qualitative Daten'!CM42="2*a+2*4",'Qualitative Daten'!CM42="a*2+4*2",'Qualitative Daten'!CM42="2(a+4)"),1,0)</f>
        <v>0</v>
      </c>
      <c r="CN35">
        <f>IF('Qualitative Daten'!CN42=0,1,0)</f>
        <v>1</v>
      </c>
      <c r="CO35">
        <f>IF('Qualitative Daten'!CO42=3,1,0)</f>
        <v>0</v>
      </c>
      <c r="CP35">
        <f>IF('Qualitative Daten'!CP42=698,1,0)</f>
        <v>0</v>
      </c>
      <c r="CQ35">
        <f>IF('Qualitative Daten'!CQ42=73,1,0)</f>
        <v>0</v>
      </c>
      <c r="CR35">
        <f>IF('Qualitative Daten'!CR42=37,1,0)</f>
        <v>0</v>
      </c>
      <c r="CS35">
        <f>IF('Qualitative Daten'!CS42=2,1,0)</f>
        <v>0</v>
      </c>
      <c r="CT35">
        <f>IF('Qualitative Daten'!CT42=3,1,0)</f>
        <v>0</v>
      </c>
      <c r="CU35">
        <f>IF('Qualitative Daten'!CU42=2,1,0)</f>
        <v>0</v>
      </c>
      <c r="CV35">
        <f>IF(OR('Qualitative Daten'!CV42="x+3",'Qualitative Daten'!CV42="3+x"),1,0)</f>
        <v>0</v>
      </c>
      <c r="CW35">
        <f>IF(OR('Qualitative Daten'!CW42="x-3",'Qualitative Daten'!CW42="-3+x"),1,0)</f>
        <v>0</v>
      </c>
      <c r="CX35">
        <f>IF(OR('Qualitative Daten'!CX42="2a",'Qualitative Daten'!CX42="a+a",'Qualitative Daten'!CX42="a*2",'Qualitative Daten'!CX42="2*a"),1,0)</f>
        <v>0</v>
      </c>
      <c r="CZ35">
        <f t="shared" si="0"/>
        <v>5</v>
      </c>
      <c r="DA35">
        <f t="shared" si="1"/>
        <v>95</v>
      </c>
      <c r="DB35">
        <f>COUNTIF('Qualitative Daten'!C42:CX42,999)</f>
        <v>0</v>
      </c>
      <c r="DC35">
        <f t="shared" si="2"/>
        <v>95</v>
      </c>
      <c r="DD35" s="2">
        <f t="shared" si="3"/>
        <v>0.05</v>
      </c>
      <c r="DE35" s="2">
        <f t="shared" si="4"/>
        <v>2.4390243902439025E-2</v>
      </c>
      <c r="DF35" s="2">
        <f t="shared" si="5"/>
        <v>7.1428571428571425E-2</v>
      </c>
      <c r="DG35" s="2">
        <f t="shared" si="6"/>
        <v>0.22222222222222221</v>
      </c>
      <c r="DH35" s="2">
        <f t="shared" si="7"/>
        <v>0</v>
      </c>
      <c r="DI35" s="2">
        <f t="shared" si="8"/>
        <v>0</v>
      </c>
      <c r="DJ35" s="2">
        <f t="shared" si="9"/>
        <v>8.3333333333333329E-2</v>
      </c>
    </row>
    <row r="36" spans="1:114" x14ac:dyDescent="0.35">
      <c r="A36">
        <f>'Qualitative Daten'!A43</f>
        <v>0</v>
      </c>
      <c r="B36">
        <f>'Qualitative Daten'!B43</f>
        <v>0</v>
      </c>
      <c r="C36">
        <f>IF('Qualitative Daten'!C43=7000,1,0)</f>
        <v>0</v>
      </c>
      <c r="D36">
        <f>IF('Qualitative Daten'!D43=5300,1,0)</f>
        <v>0</v>
      </c>
      <c r="E36">
        <f>IF('Qualitative Daten'!E43=4080,1,0)</f>
        <v>0</v>
      </c>
      <c r="F36">
        <f>IF('Qualitative Daten'!F43=12500,1,0)</f>
        <v>0</v>
      </c>
      <c r="G36">
        <f>IF('Qualitative Daten'!G43=9900,1,0)</f>
        <v>0</v>
      </c>
      <c r="H36">
        <f>IF('Qualitative Daten'!H43=4600,1,0)</f>
        <v>0</v>
      </c>
      <c r="I36">
        <f>IF('Qualitative Daten'!I43=4000,1,0)</f>
        <v>0</v>
      </c>
      <c r="J36">
        <f>IF('Qualitative Daten'!J43=6999,1,0)</f>
        <v>0</v>
      </c>
      <c r="K36">
        <f>IF('Qualitative Daten'!K43=2490,1,0)</f>
        <v>0</v>
      </c>
      <c r="L36">
        <f>IF('Qualitative Daten'!L43=3900,1,0)</f>
        <v>0</v>
      </c>
      <c r="M36">
        <f>IF('Qualitative Daten'!M43="&gt;",1,0)</f>
        <v>0</v>
      </c>
      <c r="N36">
        <f>IF('Qualitative Daten'!N43="&gt;",1,0)</f>
        <v>0</v>
      </c>
      <c r="O36">
        <f>IF('Qualitative Daten'!O43="&lt;",1,0)</f>
        <v>0</v>
      </c>
      <c r="P36">
        <f>IF('Qualitative Daten'!P43=500,1,0)</f>
        <v>0</v>
      </c>
      <c r="Q36">
        <f>IF('Qualitative Daten'!Q43=836,1,0)</f>
        <v>0</v>
      </c>
      <c r="R36">
        <f>IF('Qualitative Daten'!R43=4500,1,0)</f>
        <v>0</v>
      </c>
      <c r="S36">
        <f>IF('Qualitative Daten'!S43=64000,1,0)</f>
        <v>0</v>
      </c>
      <c r="T36">
        <f>IF('Qualitative Daten'!T43=699,1,0)</f>
        <v>0</v>
      </c>
      <c r="U36">
        <f>IF('Qualitative Daten'!U43=254,1,0)</f>
        <v>0</v>
      </c>
      <c r="V36">
        <f>IF('Qualitative Daten'!V43=2500,1,0)</f>
        <v>0</v>
      </c>
      <c r="W36">
        <f>IF('Qualitative Daten'!W43=49000,1,0)</f>
        <v>0</v>
      </c>
      <c r="X36">
        <f>IF('Qualitative Daten'!X43=45,1,0)</f>
        <v>0</v>
      </c>
      <c r="Y36">
        <f>IF('Qualitative Daten'!Y43=699,1,0)</f>
        <v>0</v>
      </c>
      <c r="Z36">
        <f>IF('Qualitative Daten'!Z43=51,1,0)</f>
        <v>0</v>
      </c>
      <c r="AA36">
        <f>IF('Qualitative Daten'!AA43=78,1,0)</f>
        <v>0</v>
      </c>
      <c r="AB36">
        <f>IF('Qualitative Daten'!AB43=6,1,0)</f>
        <v>0</v>
      </c>
      <c r="AC36">
        <f>IF('Qualitative Daten'!AC43=80,1,0)</f>
        <v>0</v>
      </c>
      <c r="AD36">
        <f>IF('Qualitative Daten'!AD43=32,1,0)</f>
        <v>0</v>
      </c>
      <c r="AE36">
        <f>IF('Qualitative Daten'!AE43=0,1,0)</f>
        <v>1</v>
      </c>
      <c r="AF36">
        <f>IF('Qualitative Daten'!AF43=35000,1,0)</f>
        <v>0</v>
      </c>
      <c r="AG36">
        <f>IF('Qualitative Daten'!AG43=1000,1,0)</f>
        <v>0</v>
      </c>
      <c r="AH36">
        <f>IF('Qualitative Daten'!AH43=8,1,0)</f>
        <v>0</v>
      </c>
      <c r="AI36">
        <f>IF('Qualitative Daten'!AI43=1,1,0)</f>
        <v>0</v>
      </c>
      <c r="AJ36">
        <f>IF('Qualitative Daten'!AJ43=7,1,0)</f>
        <v>0</v>
      </c>
      <c r="AK36">
        <f>IF('Qualitative Daten'!AK43=8,1,0)</f>
        <v>0</v>
      </c>
      <c r="AL36">
        <f>IF('Qualitative Daten'!AL43=600,1,0)</f>
        <v>0</v>
      </c>
      <c r="AM36">
        <f>IF('Qualitative Daten'!AM43=800,1,0)</f>
        <v>0</v>
      </c>
      <c r="AN36">
        <f>IF('Qualitative Daten'!AN43=42,1,0)</f>
        <v>0</v>
      </c>
      <c r="AO36">
        <f>IF('Qualitative Daten'!AO43=43,1,0)</f>
        <v>0</v>
      </c>
      <c r="AP36">
        <f>IF('Qualitative Daten'!AP43=9,1,0)</f>
        <v>0</v>
      </c>
      <c r="AQ36">
        <f>IF('Qualitative Daten'!AQ43=81,1,0)</f>
        <v>0</v>
      </c>
      <c r="AR36">
        <f>IF('Qualitative Daten'!AR43=1,1,0)</f>
        <v>0</v>
      </c>
      <c r="AS36">
        <f>IF('Qualitative Daten'!AS43=1,1,0)</f>
        <v>0</v>
      </c>
      <c r="AT36">
        <f>IF(OR('Qualitative Daten'!AT43=0.6,'Qualitative Daten'!AT43="3'5"),1,0)</f>
        <v>0</v>
      </c>
      <c r="AU36">
        <f>IF(OR('Qualitative Daten'!AU43=2.25,'Qualitative Daten'!AU43="2,1'4",'Qualitative Daten'!AU43="9'4"),1,0)</f>
        <v>0</v>
      </c>
      <c r="AV36">
        <f>IF('Qualitative Daten'!AV43=3,1,0)</f>
        <v>0</v>
      </c>
      <c r="AW36">
        <f>IF('Qualitative Daten'!AW43=6,1,0)</f>
        <v>0</v>
      </c>
      <c r="AX36">
        <f>IF('Qualitative Daten'!AX43=0,1,0)</f>
        <v>1</v>
      </c>
      <c r="AY36">
        <f>IF('Qualitative Daten'!AY43=3,1,0)</f>
        <v>0</v>
      </c>
      <c r="AZ36">
        <f>IF(OR('Qualitative Daten'!AZ43="7'5",'Qualitative Daten'!AZ43="1,2'5"),1,0)</f>
        <v>0</v>
      </c>
      <c r="BA36">
        <f>IF('Qualitative Daten'!BA43="1'8",1,0)</f>
        <v>0</v>
      </c>
      <c r="BB36">
        <f>IF('Qualitative Daten'!BB43="12'25",1,0)</f>
        <v>0</v>
      </c>
      <c r="BC36">
        <f>IF(OR('Qualitative Daten'!BC43="6'15",'Qualitative Daten'!BC43="2'5",'Qualitative Daten'!BC43="90'225",'Qualitative Daten'!BC43=0.4),1,0)</f>
        <v>0</v>
      </c>
      <c r="BD36">
        <f>IF(OR('Qualitative Daten'!BD43="9'2",'Qualitative Daten'!BD43=4.5,'Qualitative Daten'!BD43="4,1'2"),1,0)</f>
        <v>0</v>
      </c>
      <c r="BE36">
        <f>IF('Qualitative Daten'!BE43="15'16",1,0)</f>
        <v>0</v>
      </c>
      <c r="BF36">
        <f>IF('Qualitative Daten'!BF43=2.56,1,0)</f>
        <v>0</v>
      </c>
      <c r="BG36">
        <f>IF('Qualitative Daten'!BG43=1.49,1,0)</f>
        <v>0</v>
      </c>
      <c r="BH36">
        <f>IF('Qualitative Daten'!BH43=3.5,1,0)</f>
        <v>0</v>
      </c>
      <c r="BI36">
        <f>IF('Qualitative Daten'!BI43=4.82,1,0)</f>
        <v>0</v>
      </c>
      <c r="BJ36">
        <f>IF('Qualitative Daten'!BJ43=22.38,1,0)</f>
        <v>0</v>
      </c>
      <c r="BK36">
        <f>IF(AND('Qualitative Daten'!BK43&gt;2.6,'Qualitative Daten'!BK43&lt;&gt;999),1,0)</f>
        <v>0</v>
      </c>
      <c r="BL36">
        <f>IF('Qualitative Daten'!BL43&lt;0.06,1,0)</f>
        <v>1</v>
      </c>
      <c r="BM36">
        <f>IF(AND('Qualitative Daten'!BM43&gt;-2.5,'Qualitative Daten'!BM43&lt;&gt;999),1,0)</f>
        <v>1</v>
      </c>
      <c r="BN36">
        <f>IF('Qualitative Daten'!BN43&lt;-0.3,1,0)</f>
        <v>0</v>
      </c>
      <c r="BO36">
        <f>IF('Qualitative Daten'!BO43=-2,1,0)</f>
        <v>0</v>
      </c>
      <c r="BP36">
        <f>IF('Qualitative Daten'!BP43=-4,1,0)</f>
        <v>0</v>
      </c>
      <c r="BQ36">
        <f>IF('Qualitative Daten'!BQ43=-8,1,0)</f>
        <v>0</v>
      </c>
      <c r="BR36">
        <f>IF('Qualitative Daten'!BR43=-6,1,0)</f>
        <v>0</v>
      </c>
      <c r="BS36">
        <f>IF('Qualitative Daten'!BS43=15,1,0)</f>
        <v>0</v>
      </c>
      <c r="BT36">
        <f>IF('Qualitative Daten'!BT43=5,1,0)</f>
        <v>0</v>
      </c>
      <c r="BU36">
        <f>IF('Qualitative Daten'!BU43=2,1,0)</f>
        <v>0</v>
      </c>
      <c r="BV36">
        <f>IF('Qualitative Daten'!BV43=-12,1,0)</f>
        <v>0</v>
      </c>
      <c r="BW36">
        <f>IF('Qualitative Daten'!BW43=17,1,0)</f>
        <v>0</v>
      </c>
      <c r="BX36">
        <f>IF('Qualitative Daten'!BX43=-4,1,0)</f>
        <v>0</v>
      </c>
      <c r="BY36">
        <f>IF('Qualitative Daten'!BY43=2,1,0)</f>
        <v>0</v>
      </c>
      <c r="BZ36">
        <f>IF('Qualitative Daten'!BZ43=6,1,0)</f>
        <v>0</v>
      </c>
      <c r="CA36">
        <f>IF('Qualitative Daten'!CA43=12,1,0)</f>
        <v>0</v>
      </c>
      <c r="CB36">
        <f>IF('Qualitative Daten'!CB43=80,1,0)</f>
        <v>0</v>
      </c>
      <c r="CC36">
        <f>IF('Qualitative Daten'!CC43=750,1,0)</f>
        <v>0</v>
      </c>
      <c r="CD36">
        <f>IF('Qualitative Daten'!CD43=27,1,0)</f>
        <v>0</v>
      </c>
      <c r="CE36">
        <f>IF('Qualitative Daten'!CE43=200,1,0)</f>
        <v>0</v>
      </c>
      <c r="CF36">
        <f>IF('Qualitative Daten'!CF43=3,1,0)</f>
        <v>0</v>
      </c>
      <c r="CG36">
        <f>IF('Qualitative Daten'!CG43=1,1,0)</f>
        <v>0</v>
      </c>
      <c r="CH36">
        <f>IF('Qualitative Daten'!CH43=75,1,0)</f>
        <v>0</v>
      </c>
      <c r="CI36">
        <f>IF('Qualitative Daten'!CI43=50,1,0)</f>
        <v>0</v>
      </c>
      <c r="CJ36">
        <f>IF('Qualitative Daten'!CJ43=20,1,0)</f>
        <v>0</v>
      </c>
      <c r="CK36">
        <f>IF('Qualitative Daten'!CK43=45,1,0)</f>
        <v>0</v>
      </c>
      <c r="CL36">
        <f>IF('Qualitative Daten'!CL43=20,1,0)</f>
        <v>0</v>
      </c>
      <c r="CM36">
        <f>IF(OR('Qualitative Daten'!CM43="a+a+4+4",'Qualitative Daten'!CM43="2a+8",'Qualitative Daten'!CM43="2a+2*4",'Qualitative Daten'!CM43="a+4+a+4",'Qualitative Daten'!CM43="2*a+2*4",'Qualitative Daten'!CM43="a*2+4*2",'Qualitative Daten'!CM43="2(a+4)"),1,0)</f>
        <v>0</v>
      </c>
      <c r="CN36">
        <f>IF('Qualitative Daten'!CN43=0,1,0)</f>
        <v>1</v>
      </c>
      <c r="CO36">
        <f>IF('Qualitative Daten'!CO43=3,1,0)</f>
        <v>0</v>
      </c>
      <c r="CP36">
        <f>IF('Qualitative Daten'!CP43=698,1,0)</f>
        <v>0</v>
      </c>
      <c r="CQ36">
        <f>IF('Qualitative Daten'!CQ43=73,1,0)</f>
        <v>0</v>
      </c>
      <c r="CR36">
        <f>IF('Qualitative Daten'!CR43=37,1,0)</f>
        <v>0</v>
      </c>
      <c r="CS36">
        <f>IF('Qualitative Daten'!CS43=2,1,0)</f>
        <v>0</v>
      </c>
      <c r="CT36">
        <f>IF('Qualitative Daten'!CT43=3,1,0)</f>
        <v>0</v>
      </c>
      <c r="CU36">
        <f>IF('Qualitative Daten'!CU43=2,1,0)</f>
        <v>0</v>
      </c>
      <c r="CV36">
        <f>IF(OR('Qualitative Daten'!CV43="x+3",'Qualitative Daten'!CV43="3+x"),1,0)</f>
        <v>0</v>
      </c>
      <c r="CW36">
        <f>IF(OR('Qualitative Daten'!CW43="x-3",'Qualitative Daten'!CW43="-3+x"),1,0)</f>
        <v>0</v>
      </c>
      <c r="CX36">
        <f>IF(OR('Qualitative Daten'!CX43="2a",'Qualitative Daten'!CX43="a+a",'Qualitative Daten'!CX43="a*2",'Qualitative Daten'!CX43="2*a"),1,0)</f>
        <v>0</v>
      </c>
      <c r="CZ36">
        <f t="shared" si="0"/>
        <v>5</v>
      </c>
      <c r="DA36">
        <f t="shared" si="1"/>
        <v>95</v>
      </c>
      <c r="DB36">
        <f>COUNTIF('Qualitative Daten'!C43:CX43,999)</f>
        <v>0</v>
      </c>
      <c r="DC36">
        <f t="shared" si="2"/>
        <v>95</v>
      </c>
      <c r="DD36" s="2">
        <f t="shared" si="3"/>
        <v>0.05</v>
      </c>
      <c r="DE36" s="2">
        <f t="shared" si="4"/>
        <v>2.4390243902439025E-2</v>
      </c>
      <c r="DF36" s="2">
        <f t="shared" si="5"/>
        <v>7.1428571428571425E-2</v>
      </c>
      <c r="DG36" s="2">
        <f t="shared" si="6"/>
        <v>0.22222222222222221</v>
      </c>
      <c r="DH36" s="2">
        <f t="shared" si="7"/>
        <v>0</v>
      </c>
      <c r="DI36" s="2">
        <f t="shared" si="8"/>
        <v>0</v>
      </c>
      <c r="DJ36" s="2">
        <f t="shared" si="9"/>
        <v>8.3333333333333329E-2</v>
      </c>
    </row>
    <row r="37" spans="1:114" x14ac:dyDescent="0.35">
      <c r="A37">
        <f>'Qualitative Daten'!A44</f>
        <v>0</v>
      </c>
      <c r="B37">
        <f>'Qualitative Daten'!B44</f>
        <v>0</v>
      </c>
      <c r="C37">
        <f>IF('Qualitative Daten'!C44=7000,1,0)</f>
        <v>0</v>
      </c>
      <c r="D37">
        <f>IF('Qualitative Daten'!D44=5300,1,0)</f>
        <v>0</v>
      </c>
      <c r="E37">
        <f>IF('Qualitative Daten'!E44=4080,1,0)</f>
        <v>0</v>
      </c>
      <c r="F37">
        <f>IF('Qualitative Daten'!F44=12500,1,0)</f>
        <v>0</v>
      </c>
      <c r="G37">
        <f>IF('Qualitative Daten'!G44=9900,1,0)</f>
        <v>0</v>
      </c>
      <c r="H37">
        <f>IF('Qualitative Daten'!H44=4600,1,0)</f>
        <v>0</v>
      </c>
      <c r="I37">
        <f>IF('Qualitative Daten'!I44=4000,1,0)</f>
        <v>0</v>
      </c>
      <c r="J37">
        <f>IF('Qualitative Daten'!J44=6999,1,0)</f>
        <v>0</v>
      </c>
      <c r="K37">
        <f>IF('Qualitative Daten'!K44=2490,1,0)</f>
        <v>0</v>
      </c>
      <c r="L37">
        <f>IF('Qualitative Daten'!L44=3900,1,0)</f>
        <v>0</v>
      </c>
      <c r="M37">
        <f>IF('Qualitative Daten'!M44="&gt;",1,0)</f>
        <v>0</v>
      </c>
      <c r="N37">
        <f>IF('Qualitative Daten'!N44="&gt;",1,0)</f>
        <v>0</v>
      </c>
      <c r="O37">
        <f>IF('Qualitative Daten'!O44="&lt;",1,0)</f>
        <v>0</v>
      </c>
      <c r="P37">
        <f>IF('Qualitative Daten'!P44=500,1,0)</f>
        <v>0</v>
      </c>
      <c r="Q37">
        <f>IF('Qualitative Daten'!Q44=836,1,0)</f>
        <v>0</v>
      </c>
      <c r="R37">
        <f>IF('Qualitative Daten'!R44=4500,1,0)</f>
        <v>0</v>
      </c>
      <c r="S37">
        <f>IF('Qualitative Daten'!S44=64000,1,0)</f>
        <v>0</v>
      </c>
      <c r="T37">
        <f>IF('Qualitative Daten'!T44=699,1,0)</f>
        <v>0</v>
      </c>
      <c r="U37">
        <f>IF('Qualitative Daten'!U44=254,1,0)</f>
        <v>0</v>
      </c>
      <c r="V37">
        <f>IF('Qualitative Daten'!V44=2500,1,0)</f>
        <v>0</v>
      </c>
      <c r="W37">
        <f>IF('Qualitative Daten'!W44=49000,1,0)</f>
        <v>0</v>
      </c>
      <c r="X37">
        <f>IF('Qualitative Daten'!X44=45,1,0)</f>
        <v>0</v>
      </c>
      <c r="Y37">
        <f>IF('Qualitative Daten'!Y44=699,1,0)</f>
        <v>0</v>
      </c>
      <c r="Z37">
        <f>IF('Qualitative Daten'!Z44=51,1,0)</f>
        <v>0</v>
      </c>
      <c r="AA37">
        <f>IF('Qualitative Daten'!AA44=78,1,0)</f>
        <v>0</v>
      </c>
      <c r="AB37">
        <f>IF('Qualitative Daten'!AB44=6,1,0)</f>
        <v>0</v>
      </c>
      <c r="AC37">
        <f>IF('Qualitative Daten'!AC44=80,1,0)</f>
        <v>0</v>
      </c>
      <c r="AD37">
        <f>IF('Qualitative Daten'!AD44=32,1,0)</f>
        <v>0</v>
      </c>
      <c r="AE37">
        <f>IF('Qualitative Daten'!AE44=0,1,0)</f>
        <v>1</v>
      </c>
      <c r="AF37">
        <f>IF('Qualitative Daten'!AF44=35000,1,0)</f>
        <v>0</v>
      </c>
      <c r="AG37">
        <f>IF('Qualitative Daten'!AG44=1000,1,0)</f>
        <v>0</v>
      </c>
      <c r="AH37">
        <f>IF('Qualitative Daten'!AH44=8,1,0)</f>
        <v>0</v>
      </c>
      <c r="AI37">
        <f>IF('Qualitative Daten'!AI44=1,1,0)</f>
        <v>0</v>
      </c>
      <c r="AJ37">
        <f>IF('Qualitative Daten'!AJ44=7,1,0)</f>
        <v>0</v>
      </c>
      <c r="AK37">
        <f>IF('Qualitative Daten'!AK44=8,1,0)</f>
        <v>0</v>
      </c>
      <c r="AL37">
        <f>IF('Qualitative Daten'!AL44=600,1,0)</f>
        <v>0</v>
      </c>
      <c r="AM37">
        <f>IF('Qualitative Daten'!AM44=800,1,0)</f>
        <v>0</v>
      </c>
      <c r="AN37">
        <f>IF('Qualitative Daten'!AN44=42,1,0)</f>
        <v>0</v>
      </c>
      <c r="AO37">
        <f>IF('Qualitative Daten'!AO44=43,1,0)</f>
        <v>0</v>
      </c>
      <c r="AP37">
        <f>IF('Qualitative Daten'!AP44=9,1,0)</f>
        <v>0</v>
      </c>
      <c r="AQ37">
        <f>IF('Qualitative Daten'!AQ44=81,1,0)</f>
        <v>0</v>
      </c>
      <c r="AR37">
        <f>IF('Qualitative Daten'!AR44=1,1,0)</f>
        <v>0</v>
      </c>
      <c r="AS37">
        <f>IF('Qualitative Daten'!AS44=1,1,0)</f>
        <v>0</v>
      </c>
      <c r="AT37">
        <f>IF(OR('Qualitative Daten'!AT44=0.6,'Qualitative Daten'!AT44="3'5"),1,0)</f>
        <v>0</v>
      </c>
      <c r="AU37">
        <f>IF(OR('Qualitative Daten'!AU44=2.25,'Qualitative Daten'!AU44="2,1'4",'Qualitative Daten'!AU44="9'4"),1,0)</f>
        <v>0</v>
      </c>
      <c r="AV37">
        <f>IF('Qualitative Daten'!AV44=3,1,0)</f>
        <v>0</v>
      </c>
      <c r="AW37">
        <f>IF('Qualitative Daten'!AW44=6,1,0)</f>
        <v>0</v>
      </c>
      <c r="AX37">
        <f>IF('Qualitative Daten'!AX44=0,1,0)</f>
        <v>1</v>
      </c>
      <c r="AY37">
        <f>IF('Qualitative Daten'!AY44=3,1,0)</f>
        <v>0</v>
      </c>
      <c r="AZ37">
        <f>IF(OR('Qualitative Daten'!AZ44="7'5",'Qualitative Daten'!AZ44="1,2'5"),1,0)</f>
        <v>0</v>
      </c>
      <c r="BA37">
        <f>IF('Qualitative Daten'!BA44="1'8",1,0)</f>
        <v>0</v>
      </c>
      <c r="BB37">
        <f>IF('Qualitative Daten'!BB44="12'25",1,0)</f>
        <v>0</v>
      </c>
      <c r="BC37">
        <f>IF(OR('Qualitative Daten'!BC44="6'15",'Qualitative Daten'!BC44="2'5",'Qualitative Daten'!BC44="90'225",'Qualitative Daten'!BC44=0.4),1,0)</f>
        <v>0</v>
      </c>
      <c r="BD37">
        <f>IF(OR('Qualitative Daten'!BD44="9'2",'Qualitative Daten'!BD44=4.5,'Qualitative Daten'!BD44="4,1'2"),1,0)</f>
        <v>0</v>
      </c>
      <c r="BE37">
        <f>IF('Qualitative Daten'!BE44="15'16",1,0)</f>
        <v>0</v>
      </c>
      <c r="BF37">
        <f>IF('Qualitative Daten'!BF44=2.56,1,0)</f>
        <v>0</v>
      </c>
      <c r="BG37">
        <f>IF('Qualitative Daten'!BG44=1.49,1,0)</f>
        <v>0</v>
      </c>
      <c r="BH37">
        <f>IF('Qualitative Daten'!BH44=3.5,1,0)</f>
        <v>0</v>
      </c>
      <c r="BI37">
        <f>IF('Qualitative Daten'!BI44=4.82,1,0)</f>
        <v>0</v>
      </c>
      <c r="BJ37">
        <f>IF('Qualitative Daten'!BJ44=22.38,1,0)</f>
        <v>0</v>
      </c>
      <c r="BK37">
        <f>IF(AND('Qualitative Daten'!BK44&gt;2.6,'Qualitative Daten'!BK44&lt;&gt;999),1,0)</f>
        <v>0</v>
      </c>
      <c r="BL37">
        <f>IF('Qualitative Daten'!BL44&lt;0.06,1,0)</f>
        <v>1</v>
      </c>
      <c r="BM37">
        <f>IF(AND('Qualitative Daten'!BM44&gt;-2.5,'Qualitative Daten'!BM44&lt;&gt;999),1,0)</f>
        <v>1</v>
      </c>
      <c r="BN37">
        <f>IF('Qualitative Daten'!BN44&lt;-0.3,1,0)</f>
        <v>0</v>
      </c>
      <c r="BO37">
        <f>IF('Qualitative Daten'!BO44=-2,1,0)</f>
        <v>0</v>
      </c>
      <c r="BP37">
        <f>IF('Qualitative Daten'!BP44=-4,1,0)</f>
        <v>0</v>
      </c>
      <c r="BQ37">
        <f>IF('Qualitative Daten'!BQ44=-8,1,0)</f>
        <v>0</v>
      </c>
      <c r="BR37">
        <f>IF('Qualitative Daten'!BR44=-6,1,0)</f>
        <v>0</v>
      </c>
      <c r="BS37">
        <f>IF('Qualitative Daten'!BS44=15,1,0)</f>
        <v>0</v>
      </c>
      <c r="BT37">
        <f>IF('Qualitative Daten'!BT44=5,1,0)</f>
        <v>0</v>
      </c>
      <c r="BU37">
        <f>IF('Qualitative Daten'!BU44=2,1,0)</f>
        <v>0</v>
      </c>
      <c r="BV37">
        <f>IF('Qualitative Daten'!BV44=-12,1,0)</f>
        <v>0</v>
      </c>
      <c r="BW37">
        <f>IF('Qualitative Daten'!BW44=17,1,0)</f>
        <v>0</v>
      </c>
      <c r="BX37">
        <f>IF('Qualitative Daten'!BX44=-4,1,0)</f>
        <v>0</v>
      </c>
      <c r="BY37">
        <f>IF('Qualitative Daten'!BY44=2,1,0)</f>
        <v>0</v>
      </c>
      <c r="BZ37">
        <f>IF('Qualitative Daten'!BZ44=6,1,0)</f>
        <v>0</v>
      </c>
      <c r="CA37">
        <f>IF('Qualitative Daten'!CA44=12,1,0)</f>
        <v>0</v>
      </c>
      <c r="CB37">
        <f>IF('Qualitative Daten'!CB44=80,1,0)</f>
        <v>0</v>
      </c>
      <c r="CC37">
        <f>IF('Qualitative Daten'!CC44=750,1,0)</f>
        <v>0</v>
      </c>
      <c r="CD37">
        <f>IF('Qualitative Daten'!CD44=27,1,0)</f>
        <v>0</v>
      </c>
      <c r="CE37">
        <f>IF('Qualitative Daten'!CE44=200,1,0)</f>
        <v>0</v>
      </c>
      <c r="CF37">
        <f>IF('Qualitative Daten'!CF44=3,1,0)</f>
        <v>0</v>
      </c>
      <c r="CG37">
        <f>IF('Qualitative Daten'!CG44=1,1,0)</f>
        <v>0</v>
      </c>
      <c r="CH37">
        <f>IF('Qualitative Daten'!CH44=75,1,0)</f>
        <v>0</v>
      </c>
      <c r="CI37">
        <f>IF('Qualitative Daten'!CI44=50,1,0)</f>
        <v>0</v>
      </c>
      <c r="CJ37">
        <f>IF('Qualitative Daten'!CJ44=20,1,0)</f>
        <v>0</v>
      </c>
      <c r="CK37">
        <f>IF('Qualitative Daten'!CK44=45,1,0)</f>
        <v>0</v>
      </c>
      <c r="CL37">
        <f>IF('Qualitative Daten'!CL44=20,1,0)</f>
        <v>0</v>
      </c>
      <c r="CM37">
        <f>IF(OR('Qualitative Daten'!CM44="a+a+4+4",'Qualitative Daten'!CM44="2a+8",'Qualitative Daten'!CM44="2a+2*4",'Qualitative Daten'!CM44="a+4+a+4",'Qualitative Daten'!CM44="2*a+2*4",'Qualitative Daten'!CM44="a*2+4*2",'Qualitative Daten'!CM44="2(a+4)"),1,0)</f>
        <v>0</v>
      </c>
      <c r="CN37">
        <f>IF('Qualitative Daten'!CN44=0,1,0)</f>
        <v>1</v>
      </c>
      <c r="CO37">
        <f>IF('Qualitative Daten'!CO44=3,1,0)</f>
        <v>0</v>
      </c>
      <c r="CP37">
        <f>IF('Qualitative Daten'!CP44=698,1,0)</f>
        <v>0</v>
      </c>
      <c r="CQ37">
        <f>IF('Qualitative Daten'!CQ44=73,1,0)</f>
        <v>0</v>
      </c>
      <c r="CR37">
        <f>IF('Qualitative Daten'!CR44=37,1,0)</f>
        <v>0</v>
      </c>
      <c r="CS37">
        <f>IF('Qualitative Daten'!CS44=2,1,0)</f>
        <v>0</v>
      </c>
      <c r="CT37">
        <f>IF('Qualitative Daten'!CT44=3,1,0)</f>
        <v>0</v>
      </c>
      <c r="CU37">
        <f>IF('Qualitative Daten'!CU44=2,1,0)</f>
        <v>0</v>
      </c>
      <c r="CV37">
        <f>IF(OR('Qualitative Daten'!CV44="x+3",'Qualitative Daten'!CV44="3+x"),1,0)</f>
        <v>0</v>
      </c>
      <c r="CW37">
        <f>IF(OR('Qualitative Daten'!CW44="x-3",'Qualitative Daten'!CW44="-3+x"),1,0)</f>
        <v>0</v>
      </c>
      <c r="CX37">
        <f>IF(OR('Qualitative Daten'!CX44="2a",'Qualitative Daten'!CX44="a+a",'Qualitative Daten'!CX44="a*2",'Qualitative Daten'!CX44="2*a"),1,0)</f>
        <v>0</v>
      </c>
      <c r="CZ37">
        <f t="shared" si="0"/>
        <v>5</v>
      </c>
      <c r="DA37">
        <f t="shared" si="1"/>
        <v>95</v>
      </c>
      <c r="DB37">
        <f>COUNTIF('Qualitative Daten'!C44:CX44,999)</f>
        <v>0</v>
      </c>
      <c r="DC37">
        <f t="shared" si="2"/>
        <v>95</v>
      </c>
      <c r="DD37" s="2">
        <f t="shared" si="3"/>
        <v>0.05</v>
      </c>
      <c r="DE37" s="2">
        <f t="shared" si="4"/>
        <v>2.4390243902439025E-2</v>
      </c>
      <c r="DF37" s="2">
        <f t="shared" si="5"/>
        <v>7.1428571428571425E-2</v>
      </c>
      <c r="DG37" s="2">
        <f t="shared" si="6"/>
        <v>0.22222222222222221</v>
      </c>
      <c r="DH37" s="2">
        <f t="shared" si="7"/>
        <v>0</v>
      </c>
      <c r="DI37" s="2">
        <f t="shared" si="8"/>
        <v>0</v>
      </c>
      <c r="DJ37" s="2">
        <f t="shared" si="9"/>
        <v>8.3333333333333329E-2</v>
      </c>
    </row>
    <row r="38" spans="1:114" x14ac:dyDescent="0.35">
      <c r="A38">
        <f>'Qualitative Daten'!A45</f>
        <v>0</v>
      </c>
      <c r="B38">
        <f>'Qualitative Daten'!B45</f>
        <v>0</v>
      </c>
      <c r="C38">
        <f>IF('Qualitative Daten'!C45=7000,1,0)</f>
        <v>0</v>
      </c>
      <c r="D38">
        <f>IF('Qualitative Daten'!D45=5300,1,0)</f>
        <v>0</v>
      </c>
      <c r="E38">
        <f>IF('Qualitative Daten'!E45=4080,1,0)</f>
        <v>0</v>
      </c>
      <c r="F38">
        <f>IF('Qualitative Daten'!F45=12500,1,0)</f>
        <v>0</v>
      </c>
      <c r="G38">
        <f>IF('Qualitative Daten'!G45=9900,1,0)</f>
        <v>0</v>
      </c>
      <c r="H38">
        <f>IF('Qualitative Daten'!H45=4600,1,0)</f>
        <v>0</v>
      </c>
      <c r="I38">
        <f>IF('Qualitative Daten'!I45=4000,1,0)</f>
        <v>0</v>
      </c>
      <c r="J38">
        <f>IF('Qualitative Daten'!J45=6999,1,0)</f>
        <v>0</v>
      </c>
      <c r="K38">
        <f>IF('Qualitative Daten'!K45=2490,1,0)</f>
        <v>0</v>
      </c>
      <c r="L38">
        <f>IF('Qualitative Daten'!L45=3900,1,0)</f>
        <v>0</v>
      </c>
      <c r="M38">
        <f>IF('Qualitative Daten'!M45="&gt;",1,0)</f>
        <v>0</v>
      </c>
      <c r="N38">
        <f>IF('Qualitative Daten'!N45="&gt;",1,0)</f>
        <v>0</v>
      </c>
      <c r="O38">
        <f>IF('Qualitative Daten'!O45="&lt;",1,0)</f>
        <v>0</v>
      </c>
      <c r="P38">
        <f>IF('Qualitative Daten'!P45=500,1,0)</f>
        <v>0</v>
      </c>
      <c r="Q38">
        <f>IF('Qualitative Daten'!Q45=836,1,0)</f>
        <v>0</v>
      </c>
      <c r="R38">
        <f>IF('Qualitative Daten'!R45=4500,1,0)</f>
        <v>0</v>
      </c>
      <c r="S38">
        <f>IF('Qualitative Daten'!S45=64000,1,0)</f>
        <v>0</v>
      </c>
      <c r="T38">
        <f>IF('Qualitative Daten'!T45=699,1,0)</f>
        <v>0</v>
      </c>
      <c r="U38">
        <f>IF('Qualitative Daten'!U45=254,1,0)</f>
        <v>0</v>
      </c>
      <c r="V38">
        <f>IF('Qualitative Daten'!V45=2500,1,0)</f>
        <v>0</v>
      </c>
      <c r="W38">
        <f>IF('Qualitative Daten'!W45=49000,1,0)</f>
        <v>0</v>
      </c>
      <c r="X38">
        <f>IF('Qualitative Daten'!X45=45,1,0)</f>
        <v>0</v>
      </c>
      <c r="Y38">
        <f>IF('Qualitative Daten'!Y45=699,1,0)</f>
        <v>0</v>
      </c>
      <c r="Z38">
        <f>IF('Qualitative Daten'!Z45=51,1,0)</f>
        <v>0</v>
      </c>
      <c r="AA38">
        <f>IF('Qualitative Daten'!AA45=78,1,0)</f>
        <v>0</v>
      </c>
      <c r="AB38">
        <f>IF('Qualitative Daten'!AB45=6,1,0)</f>
        <v>0</v>
      </c>
      <c r="AC38">
        <f>IF('Qualitative Daten'!AC45=80,1,0)</f>
        <v>0</v>
      </c>
      <c r="AD38">
        <f>IF('Qualitative Daten'!AD45=32,1,0)</f>
        <v>0</v>
      </c>
      <c r="AE38">
        <f>IF('Qualitative Daten'!AE45=0,1,0)</f>
        <v>1</v>
      </c>
      <c r="AF38">
        <f>IF('Qualitative Daten'!AF45=35000,1,0)</f>
        <v>0</v>
      </c>
      <c r="AG38">
        <f>IF('Qualitative Daten'!AG45=1000,1,0)</f>
        <v>0</v>
      </c>
      <c r="AH38">
        <f>IF('Qualitative Daten'!AH45=8,1,0)</f>
        <v>0</v>
      </c>
      <c r="AI38">
        <f>IF('Qualitative Daten'!AI45=1,1,0)</f>
        <v>0</v>
      </c>
      <c r="AJ38">
        <f>IF('Qualitative Daten'!AJ45=7,1,0)</f>
        <v>0</v>
      </c>
      <c r="AK38">
        <f>IF('Qualitative Daten'!AK45=8,1,0)</f>
        <v>0</v>
      </c>
      <c r="AL38">
        <f>IF('Qualitative Daten'!AL45=600,1,0)</f>
        <v>0</v>
      </c>
      <c r="AM38">
        <f>IF('Qualitative Daten'!AM45=800,1,0)</f>
        <v>0</v>
      </c>
      <c r="AN38">
        <f>IF('Qualitative Daten'!AN45=42,1,0)</f>
        <v>0</v>
      </c>
      <c r="AO38">
        <f>IF('Qualitative Daten'!AO45=43,1,0)</f>
        <v>0</v>
      </c>
      <c r="AP38">
        <f>IF('Qualitative Daten'!AP45=9,1,0)</f>
        <v>0</v>
      </c>
      <c r="AQ38">
        <f>IF('Qualitative Daten'!AQ45=81,1,0)</f>
        <v>0</v>
      </c>
      <c r="AR38">
        <f>IF('Qualitative Daten'!AR45=1,1,0)</f>
        <v>0</v>
      </c>
      <c r="AS38">
        <f>IF('Qualitative Daten'!AS45=1,1,0)</f>
        <v>0</v>
      </c>
      <c r="AT38">
        <f>IF(OR('Qualitative Daten'!AT45=0.6,'Qualitative Daten'!AT45="3'5"),1,0)</f>
        <v>0</v>
      </c>
      <c r="AU38">
        <f>IF(OR('Qualitative Daten'!AU45=2.25,'Qualitative Daten'!AU45="2,1'4",'Qualitative Daten'!AU45="9'4"),1,0)</f>
        <v>0</v>
      </c>
      <c r="AV38">
        <f>IF('Qualitative Daten'!AV45=3,1,0)</f>
        <v>0</v>
      </c>
      <c r="AW38">
        <f>IF('Qualitative Daten'!AW45=6,1,0)</f>
        <v>0</v>
      </c>
      <c r="AX38">
        <f>IF('Qualitative Daten'!AX45=0,1,0)</f>
        <v>1</v>
      </c>
      <c r="AY38">
        <f>IF('Qualitative Daten'!AY45=3,1,0)</f>
        <v>0</v>
      </c>
      <c r="AZ38">
        <f>IF(OR('Qualitative Daten'!AZ45="7'5",'Qualitative Daten'!AZ45="1,2'5"),1,0)</f>
        <v>0</v>
      </c>
      <c r="BA38">
        <f>IF('Qualitative Daten'!BA45="1'8",1,0)</f>
        <v>0</v>
      </c>
      <c r="BB38">
        <f>IF('Qualitative Daten'!BB45="12'25",1,0)</f>
        <v>0</v>
      </c>
      <c r="BC38">
        <f>IF(OR('Qualitative Daten'!BC45="6'15",'Qualitative Daten'!BC45="2'5",'Qualitative Daten'!BC45="90'225",'Qualitative Daten'!BC45=0.4),1,0)</f>
        <v>0</v>
      </c>
      <c r="BD38">
        <f>IF(OR('Qualitative Daten'!BD45="9'2",'Qualitative Daten'!BD45=4.5,'Qualitative Daten'!BD45="4,1'2"),1,0)</f>
        <v>0</v>
      </c>
      <c r="BE38">
        <f>IF('Qualitative Daten'!BE45="15'16",1,0)</f>
        <v>0</v>
      </c>
      <c r="BF38">
        <f>IF('Qualitative Daten'!BF45=2.56,1,0)</f>
        <v>0</v>
      </c>
      <c r="BG38">
        <f>IF('Qualitative Daten'!BG45=1.49,1,0)</f>
        <v>0</v>
      </c>
      <c r="BH38">
        <f>IF('Qualitative Daten'!BH45=3.5,1,0)</f>
        <v>0</v>
      </c>
      <c r="BI38">
        <f>IF('Qualitative Daten'!BI45=4.82,1,0)</f>
        <v>0</v>
      </c>
      <c r="BJ38">
        <f>IF('Qualitative Daten'!BJ45=22.38,1,0)</f>
        <v>0</v>
      </c>
      <c r="BK38">
        <f>IF(AND('Qualitative Daten'!BK45&gt;2.6,'Qualitative Daten'!BK45&lt;&gt;999),1,0)</f>
        <v>0</v>
      </c>
      <c r="BL38">
        <f>IF('Qualitative Daten'!BL45&lt;0.06,1,0)</f>
        <v>1</v>
      </c>
      <c r="BM38">
        <f>IF(AND('Qualitative Daten'!BM45&gt;-2.5,'Qualitative Daten'!BM45&lt;&gt;999),1,0)</f>
        <v>1</v>
      </c>
      <c r="BN38">
        <f>IF('Qualitative Daten'!BN45&lt;-0.3,1,0)</f>
        <v>0</v>
      </c>
      <c r="BO38">
        <f>IF('Qualitative Daten'!BO45=-2,1,0)</f>
        <v>0</v>
      </c>
      <c r="BP38">
        <f>IF('Qualitative Daten'!BP45=-4,1,0)</f>
        <v>0</v>
      </c>
      <c r="BQ38">
        <f>IF('Qualitative Daten'!BQ45=-8,1,0)</f>
        <v>0</v>
      </c>
      <c r="BR38">
        <f>IF('Qualitative Daten'!BR45=-6,1,0)</f>
        <v>0</v>
      </c>
      <c r="BS38">
        <f>IF('Qualitative Daten'!BS45=15,1,0)</f>
        <v>0</v>
      </c>
      <c r="BT38">
        <f>IF('Qualitative Daten'!BT45=5,1,0)</f>
        <v>0</v>
      </c>
      <c r="BU38">
        <f>IF('Qualitative Daten'!BU45=2,1,0)</f>
        <v>0</v>
      </c>
      <c r="BV38">
        <f>IF('Qualitative Daten'!BV45=-12,1,0)</f>
        <v>0</v>
      </c>
      <c r="BW38">
        <f>IF('Qualitative Daten'!BW45=17,1,0)</f>
        <v>0</v>
      </c>
      <c r="BX38">
        <f>IF('Qualitative Daten'!BX45=-4,1,0)</f>
        <v>0</v>
      </c>
      <c r="BY38">
        <f>IF('Qualitative Daten'!BY45=2,1,0)</f>
        <v>0</v>
      </c>
      <c r="BZ38">
        <f>IF('Qualitative Daten'!BZ45=6,1,0)</f>
        <v>0</v>
      </c>
      <c r="CA38">
        <f>IF('Qualitative Daten'!CA45=12,1,0)</f>
        <v>0</v>
      </c>
      <c r="CB38">
        <f>IF('Qualitative Daten'!CB45=80,1,0)</f>
        <v>0</v>
      </c>
      <c r="CC38">
        <f>IF('Qualitative Daten'!CC45=750,1,0)</f>
        <v>0</v>
      </c>
      <c r="CD38">
        <f>IF('Qualitative Daten'!CD45=27,1,0)</f>
        <v>0</v>
      </c>
      <c r="CE38">
        <f>IF('Qualitative Daten'!CE45=200,1,0)</f>
        <v>0</v>
      </c>
      <c r="CF38">
        <f>IF('Qualitative Daten'!CF45=3,1,0)</f>
        <v>0</v>
      </c>
      <c r="CG38">
        <f>IF('Qualitative Daten'!CG45=1,1,0)</f>
        <v>0</v>
      </c>
      <c r="CH38">
        <f>IF('Qualitative Daten'!CH45=75,1,0)</f>
        <v>0</v>
      </c>
      <c r="CI38">
        <f>IF('Qualitative Daten'!CI45=50,1,0)</f>
        <v>0</v>
      </c>
      <c r="CJ38">
        <f>IF('Qualitative Daten'!CJ45=20,1,0)</f>
        <v>0</v>
      </c>
      <c r="CK38">
        <f>IF('Qualitative Daten'!CK45=45,1,0)</f>
        <v>0</v>
      </c>
      <c r="CL38">
        <f>IF('Qualitative Daten'!CL45=20,1,0)</f>
        <v>0</v>
      </c>
      <c r="CM38">
        <f>IF(OR('Qualitative Daten'!CM45="a+a+4+4",'Qualitative Daten'!CM45="2a+8",'Qualitative Daten'!CM45="2a+2*4",'Qualitative Daten'!CM45="a+4+a+4",'Qualitative Daten'!CM45="2*a+2*4",'Qualitative Daten'!CM45="a*2+4*2",'Qualitative Daten'!CM45="2(a+4)"),1,0)</f>
        <v>0</v>
      </c>
      <c r="CN38">
        <f>IF('Qualitative Daten'!CN45=0,1,0)</f>
        <v>1</v>
      </c>
      <c r="CO38">
        <f>IF('Qualitative Daten'!CO45=3,1,0)</f>
        <v>0</v>
      </c>
      <c r="CP38">
        <f>IF('Qualitative Daten'!CP45=698,1,0)</f>
        <v>0</v>
      </c>
      <c r="CQ38">
        <f>IF('Qualitative Daten'!CQ45=73,1,0)</f>
        <v>0</v>
      </c>
      <c r="CR38">
        <f>IF('Qualitative Daten'!CR45=37,1,0)</f>
        <v>0</v>
      </c>
      <c r="CS38">
        <f>IF('Qualitative Daten'!CS45=2,1,0)</f>
        <v>0</v>
      </c>
      <c r="CT38">
        <f>IF('Qualitative Daten'!CT45=3,1,0)</f>
        <v>0</v>
      </c>
      <c r="CU38">
        <f>IF('Qualitative Daten'!CU45=2,1,0)</f>
        <v>0</v>
      </c>
      <c r="CV38">
        <f>IF(OR('Qualitative Daten'!CV45="x+3",'Qualitative Daten'!CV45="3+x"),1,0)</f>
        <v>0</v>
      </c>
      <c r="CW38">
        <f>IF(OR('Qualitative Daten'!CW45="x-3",'Qualitative Daten'!CW45="-3+x"),1,0)</f>
        <v>0</v>
      </c>
      <c r="CX38">
        <f>IF(OR('Qualitative Daten'!CX45="2a",'Qualitative Daten'!CX45="a+a",'Qualitative Daten'!CX45="a*2",'Qualitative Daten'!CX45="2*a"),1,0)</f>
        <v>0</v>
      </c>
      <c r="CZ38">
        <f t="shared" si="0"/>
        <v>5</v>
      </c>
      <c r="DA38">
        <f t="shared" si="1"/>
        <v>95</v>
      </c>
      <c r="DB38">
        <f>COUNTIF('Qualitative Daten'!C45:CX45,999)</f>
        <v>0</v>
      </c>
      <c r="DC38">
        <f t="shared" si="2"/>
        <v>95</v>
      </c>
      <c r="DD38" s="2">
        <f t="shared" si="3"/>
        <v>0.05</v>
      </c>
      <c r="DE38" s="2">
        <f t="shared" si="4"/>
        <v>2.4390243902439025E-2</v>
      </c>
      <c r="DF38" s="2">
        <f t="shared" si="5"/>
        <v>7.1428571428571425E-2</v>
      </c>
      <c r="DG38" s="2">
        <f t="shared" si="6"/>
        <v>0.22222222222222221</v>
      </c>
      <c r="DH38" s="2">
        <f t="shared" si="7"/>
        <v>0</v>
      </c>
      <c r="DI38" s="2">
        <f t="shared" si="8"/>
        <v>0</v>
      </c>
      <c r="DJ38" s="2">
        <f t="shared" si="9"/>
        <v>8.3333333333333329E-2</v>
      </c>
    </row>
    <row r="39" spans="1:114" x14ac:dyDescent="0.35">
      <c r="A39">
        <f>'Qualitative Daten'!A46</f>
        <v>0</v>
      </c>
      <c r="B39">
        <f>'Qualitative Daten'!B46</f>
        <v>0</v>
      </c>
      <c r="C39">
        <f>IF('Qualitative Daten'!C46=7000,1,0)</f>
        <v>0</v>
      </c>
      <c r="D39">
        <f>IF('Qualitative Daten'!D46=5300,1,0)</f>
        <v>0</v>
      </c>
      <c r="E39">
        <f>IF('Qualitative Daten'!E46=4080,1,0)</f>
        <v>0</v>
      </c>
      <c r="F39">
        <f>IF('Qualitative Daten'!F46=12500,1,0)</f>
        <v>0</v>
      </c>
      <c r="G39">
        <f>IF('Qualitative Daten'!G46=9900,1,0)</f>
        <v>0</v>
      </c>
      <c r="H39">
        <f>IF('Qualitative Daten'!H46=4600,1,0)</f>
        <v>0</v>
      </c>
      <c r="I39">
        <f>IF('Qualitative Daten'!I46=4000,1,0)</f>
        <v>0</v>
      </c>
      <c r="J39">
        <f>IF('Qualitative Daten'!J46=6999,1,0)</f>
        <v>0</v>
      </c>
      <c r="K39">
        <f>IF('Qualitative Daten'!K46=2490,1,0)</f>
        <v>0</v>
      </c>
      <c r="L39">
        <f>IF('Qualitative Daten'!L46=3900,1,0)</f>
        <v>0</v>
      </c>
      <c r="M39">
        <f>IF('Qualitative Daten'!M46="&gt;",1,0)</f>
        <v>0</v>
      </c>
      <c r="N39">
        <f>IF('Qualitative Daten'!N46="&gt;",1,0)</f>
        <v>0</v>
      </c>
      <c r="O39">
        <f>IF('Qualitative Daten'!O46="&lt;",1,0)</f>
        <v>0</v>
      </c>
      <c r="P39">
        <f>IF('Qualitative Daten'!P46=500,1,0)</f>
        <v>0</v>
      </c>
      <c r="Q39">
        <f>IF('Qualitative Daten'!Q46=836,1,0)</f>
        <v>0</v>
      </c>
      <c r="R39">
        <f>IF('Qualitative Daten'!R46=4500,1,0)</f>
        <v>0</v>
      </c>
      <c r="S39">
        <f>IF('Qualitative Daten'!S46=64000,1,0)</f>
        <v>0</v>
      </c>
      <c r="T39">
        <f>IF('Qualitative Daten'!T46=699,1,0)</f>
        <v>0</v>
      </c>
      <c r="U39">
        <f>IF('Qualitative Daten'!U46=254,1,0)</f>
        <v>0</v>
      </c>
      <c r="V39">
        <f>IF('Qualitative Daten'!V46=2500,1,0)</f>
        <v>0</v>
      </c>
      <c r="W39">
        <f>IF('Qualitative Daten'!W46=49000,1,0)</f>
        <v>0</v>
      </c>
      <c r="X39">
        <f>IF('Qualitative Daten'!X46=45,1,0)</f>
        <v>0</v>
      </c>
      <c r="Y39">
        <f>IF('Qualitative Daten'!Y46=699,1,0)</f>
        <v>0</v>
      </c>
      <c r="Z39">
        <f>IF('Qualitative Daten'!Z46=51,1,0)</f>
        <v>0</v>
      </c>
      <c r="AA39">
        <f>IF('Qualitative Daten'!AA46=78,1,0)</f>
        <v>0</v>
      </c>
      <c r="AB39">
        <f>IF('Qualitative Daten'!AB46=6,1,0)</f>
        <v>0</v>
      </c>
      <c r="AC39">
        <f>IF('Qualitative Daten'!AC46=80,1,0)</f>
        <v>0</v>
      </c>
      <c r="AD39">
        <f>IF('Qualitative Daten'!AD46=32,1,0)</f>
        <v>0</v>
      </c>
      <c r="AE39">
        <f>IF('Qualitative Daten'!AE46=0,1,0)</f>
        <v>1</v>
      </c>
      <c r="AF39">
        <f>IF('Qualitative Daten'!AF46=35000,1,0)</f>
        <v>0</v>
      </c>
      <c r="AG39">
        <f>IF('Qualitative Daten'!AG46=1000,1,0)</f>
        <v>0</v>
      </c>
      <c r="AH39">
        <f>IF('Qualitative Daten'!AH46=8,1,0)</f>
        <v>0</v>
      </c>
      <c r="AI39">
        <f>IF('Qualitative Daten'!AI46=1,1,0)</f>
        <v>0</v>
      </c>
      <c r="AJ39">
        <f>IF('Qualitative Daten'!AJ46=7,1,0)</f>
        <v>0</v>
      </c>
      <c r="AK39">
        <f>IF('Qualitative Daten'!AK46=8,1,0)</f>
        <v>0</v>
      </c>
      <c r="AL39">
        <f>IF('Qualitative Daten'!AL46=600,1,0)</f>
        <v>0</v>
      </c>
      <c r="AM39">
        <f>IF('Qualitative Daten'!AM46=800,1,0)</f>
        <v>0</v>
      </c>
      <c r="AN39">
        <f>IF('Qualitative Daten'!AN46=42,1,0)</f>
        <v>0</v>
      </c>
      <c r="AO39">
        <f>IF('Qualitative Daten'!AO46=43,1,0)</f>
        <v>0</v>
      </c>
      <c r="AP39">
        <f>IF('Qualitative Daten'!AP46=9,1,0)</f>
        <v>0</v>
      </c>
      <c r="AQ39">
        <f>IF('Qualitative Daten'!AQ46=81,1,0)</f>
        <v>0</v>
      </c>
      <c r="AR39">
        <f>IF('Qualitative Daten'!AR46=1,1,0)</f>
        <v>0</v>
      </c>
      <c r="AS39">
        <f>IF('Qualitative Daten'!AS46=1,1,0)</f>
        <v>0</v>
      </c>
      <c r="AT39">
        <f>IF(OR('Qualitative Daten'!AT46=0.6,'Qualitative Daten'!AT46="3'5"),1,0)</f>
        <v>0</v>
      </c>
      <c r="AU39">
        <f>IF(OR('Qualitative Daten'!AU46=2.25,'Qualitative Daten'!AU46="2,1'4",'Qualitative Daten'!AU46="9'4"),1,0)</f>
        <v>0</v>
      </c>
      <c r="AV39">
        <f>IF('Qualitative Daten'!AV46=3,1,0)</f>
        <v>0</v>
      </c>
      <c r="AW39">
        <f>IF('Qualitative Daten'!AW46=6,1,0)</f>
        <v>0</v>
      </c>
      <c r="AX39">
        <f>IF('Qualitative Daten'!AX46=0,1,0)</f>
        <v>1</v>
      </c>
      <c r="AY39">
        <f>IF('Qualitative Daten'!AY46=3,1,0)</f>
        <v>0</v>
      </c>
      <c r="AZ39">
        <f>IF(OR('Qualitative Daten'!AZ46="7'5",'Qualitative Daten'!AZ46="1,2'5"),1,0)</f>
        <v>0</v>
      </c>
      <c r="BA39">
        <f>IF('Qualitative Daten'!BA46="1'8",1,0)</f>
        <v>0</v>
      </c>
      <c r="BB39">
        <f>IF('Qualitative Daten'!BB46="12'25",1,0)</f>
        <v>0</v>
      </c>
      <c r="BC39">
        <f>IF(OR('Qualitative Daten'!BC46="6'15",'Qualitative Daten'!BC46="2'5",'Qualitative Daten'!BC46="90'225",'Qualitative Daten'!BC46=0.4),1,0)</f>
        <v>0</v>
      </c>
      <c r="BD39">
        <f>IF(OR('Qualitative Daten'!BD46="9'2",'Qualitative Daten'!BD46=4.5,'Qualitative Daten'!BD46="4,1'2"),1,0)</f>
        <v>0</v>
      </c>
      <c r="BE39">
        <f>IF('Qualitative Daten'!BE46="15'16",1,0)</f>
        <v>0</v>
      </c>
      <c r="BF39">
        <f>IF('Qualitative Daten'!BF46=2.56,1,0)</f>
        <v>0</v>
      </c>
      <c r="BG39">
        <f>IF('Qualitative Daten'!BG46=1.49,1,0)</f>
        <v>0</v>
      </c>
      <c r="BH39">
        <f>IF('Qualitative Daten'!BH46=3.5,1,0)</f>
        <v>0</v>
      </c>
      <c r="BI39">
        <f>IF('Qualitative Daten'!BI46=4.82,1,0)</f>
        <v>0</v>
      </c>
      <c r="BJ39">
        <f>IF('Qualitative Daten'!BJ46=22.38,1,0)</f>
        <v>0</v>
      </c>
      <c r="BK39">
        <f>IF(AND('Qualitative Daten'!BK46&gt;2.6,'Qualitative Daten'!BK46&lt;&gt;999),1,0)</f>
        <v>0</v>
      </c>
      <c r="BL39">
        <f>IF('Qualitative Daten'!BL46&lt;0.06,1,0)</f>
        <v>1</v>
      </c>
      <c r="BM39">
        <f>IF(AND('Qualitative Daten'!BM46&gt;-2.5,'Qualitative Daten'!BM46&lt;&gt;999),1,0)</f>
        <v>1</v>
      </c>
      <c r="BN39">
        <f>IF('Qualitative Daten'!BN46&lt;-0.3,1,0)</f>
        <v>0</v>
      </c>
      <c r="BO39">
        <f>IF('Qualitative Daten'!BO46=-2,1,0)</f>
        <v>0</v>
      </c>
      <c r="BP39">
        <f>IF('Qualitative Daten'!BP46=-4,1,0)</f>
        <v>0</v>
      </c>
      <c r="BQ39">
        <f>IF('Qualitative Daten'!BQ46=-8,1,0)</f>
        <v>0</v>
      </c>
      <c r="BR39">
        <f>IF('Qualitative Daten'!BR46=-6,1,0)</f>
        <v>0</v>
      </c>
      <c r="BS39">
        <f>IF('Qualitative Daten'!BS46=15,1,0)</f>
        <v>0</v>
      </c>
      <c r="BT39">
        <f>IF('Qualitative Daten'!BT46=5,1,0)</f>
        <v>0</v>
      </c>
      <c r="BU39">
        <f>IF('Qualitative Daten'!BU46=2,1,0)</f>
        <v>0</v>
      </c>
      <c r="BV39">
        <f>IF('Qualitative Daten'!BV46=-12,1,0)</f>
        <v>0</v>
      </c>
      <c r="BW39">
        <f>IF('Qualitative Daten'!BW46=17,1,0)</f>
        <v>0</v>
      </c>
      <c r="BX39">
        <f>IF('Qualitative Daten'!BX46=-4,1,0)</f>
        <v>0</v>
      </c>
      <c r="BY39">
        <f>IF('Qualitative Daten'!BY46=2,1,0)</f>
        <v>0</v>
      </c>
      <c r="BZ39">
        <f>IF('Qualitative Daten'!BZ46=6,1,0)</f>
        <v>0</v>
      </c>
      <c r="CA39">
        <f>IF('Qualitative Daten'!CA46=12,1,0)</f>
        <v>0</v>
      </c>
      <c r="CB39">
        <f>IF('Qualitative Daten'!CB46=80,1,0)</f>
        <v>0</v>
      </c>
      <c r="CC39">
        <f>IF('Qualitative Daten'!CC46=750,1,0)</f>
        <v>0</v>
      </c>
      <c r="CD39">
        <f>IF('Qualitative Daten'!CD46=27,1,0)</f>
        <v>0</v>
      </c>
      <c r="CE39">
        <f>IF('Qualitative Daten'!CE46=200,1,0)</f>
        <v>0</v>
      </c>
      <c r="CF39">
        <f>IF('Qualitative Daten'!CF46=3,1,0)</f>
        <v>0</v>
      </c>
      <c r="CG39">
        <f>IF('Qualitative Daten'!CG46=1,1,0)</f>
        <v>0</v>
      </c>
      <c r="CH39">
        <f>IF('Qualitative Daten'!CH46=75,1,0)</f>
        <v>0</v>
      </c>
      <c r="CI39">
        <f>IF('Qualitative Daten'!CI46=50,1,0)</f>
        <v>0</v>
      </c>
      <c r="CJ39">
        <f>IF('Qualitative Daten'!CJ46=20,1,0)</f>
        <v>0</v>
      </c>
      <c r="CK39">
        <f>IF('Qualitative Daten'!CK46=45,1,0)</f>
        <v>0</v>
      </c>
      <c r="CL39">
        <f>IF('Qualitative Daten'!CL46=20,1,0)</f>
        <v>0</v>
      </c>
      <c r="CM39">
        <f>IF(OR('Qualitative Daten'!CM46="a+a+4+4",'Qualitative Daten'!CM46="2a+8",'Qualitative Daten'!CM46="2a+2*4",'Qualitative Daten'!CM46="a+4+a+4",'Qualitative Daten'!CM46="2*a+2*4",'Qualitative Daten'!CM46="a*2+4*2",'Qualitative Daten'!CM46="2(a+4)"),1,0)</f>
        <v>0</v>
      </c>
      <c r="CN39">
        <f>IF('Qualitative Daten'!CN46=0,1,0)</f>
        <v>1</v>
      </c>
      <c r="CO39">
        <f>IF('Qualitative Daten'!CO46=3,1,0)</f>
        <v>0</v>
      </c>
      <c r="CP39">
        <f>IF('Qualitative Daten'!CP46=698,1,0)</f>
        <v>0</v>
      </c>
      <c r="CQ39">
        <f>IF('Qualitative Daten'!CQ46=73,1,0)</f>
        <v>0</v>
      </c>
      <c r="CR39">
        <f>IF('Qualitative Daten'!CR46=37,1,0)</f>
        <v>0</v>
      </c>
      <c r="CS39">
        <f>IF('Qualitative Daten'!CS46=2,1,0)</f>
        <v>0</v>
      </c>
      <c r="CT39">
        <f>IF('Qualitative Daten'!CT46=3,1,0)</f>
        <v>0</v>
      </c>
      <c r="CU39">
        <f>IF('Qualitative Daten'!CU46=2,1,0)</f>
        <v>0</v>
      </c>
      <c r="CV39">
        <f>IF(OR('Qualitative Daten'!CV46="x+3",'Qualitative Daten'!CV46="3+x"),1,0)</f>
        <v>0</v>
      </c>
      <c r="CW39">
        <f>IF(OR('Qualitative Daten'!CW46="x-3",'Qualitative Daten'!CW46="-3+x"),1,0)</f>
        <v>0</v>
      </c>
      <c r="CX39">
        <f>IF(OR('Qualitative Daten'!CX46="2a",'Qualitative Daten'!CX46="a+a",'Qualitative Daten'!CX46="a*2",'Qualitative Daten'!CX46="2*a"),1,0)</f>
        <v>0</v>
      </c>
      <c r="CZ39">
        <f t="shared" si="0"/>
        <v>5</v>
      </c>
      <c r="DA39">
        <f t="shared" si="1"/>
        <v>95</v>
      </c>
      <c r="DB39">
        <f>COUNTIF('Qualitative Daten'!C46:CX46,999)</f>
        <v>0</v>
      </c>
      <c r="DC39">
        <f t="shared" si="2"/>
        <v>95</v>
      </c>
      <c r="DD39" s="2">
        <f t="shared" si="3"/>
        <v>0.05</v>
      </c>
      <c r="DE39" s="2">
        <f t="shared" si="4"/>
        <v>2.4390243902439025E-2</v>
      </c>
      <c r="DF39" s="2">
        <f t="shared" si="5"/>
        <v>7.1428571428571425E-2</v>
      </c>
      <c r="DG39" s="2">
        <f t="shared" si="6"/>
        <v>0.22222222222222221</v>
      </c>
      <c r="DH39" s="2">
        <f t="shared" si="7"/>
        <v>0</v>
      </c>
      <c r="DI39" s="2">
        <f t="shared" si="8"/>
        <v>0</v>
      </c>
      <c r="DJ39" s="2">
        <f t="shared" si="9"/>
        <v>8.3333333333333329E-2</v>
      </c>
    </row>
    <row r="40" spans="1:114" x14ac:dyDescent="0.35">
      <c r="A40">
        <f>'Qualitative Daten'!A47</f>
        <v>0</v>
      </c>
      <c r="B40">
        <f>'Qualitative Daten'!B47</f>
        <v>0</v>
      </c>
      <c r="C40">
        <f>IF('Qualitative Daten'!C47=7000,1,0)</f>
        <v>0</v>
      </c>
      <c r="D40">
        <f>IF('Qualitative Daten'!D47=5300,1,0)</f>
        <v>0</v>
      </c>
      <c r="E40">
        <f>IF('Qualitative Daten'!E47=4080,1,0)</f>
        <v>0</v>
      </c>
      <c r="F40">
        <f>IF('Qualitative Daten'!F47=12500,1,0)</f>
        <v>0</v>
      </c>
      <c r="G40">
        <f>IF('Qualitative Daten'!G47=9900,1,0)</f>
        <v>0</v>
      </c>
      <c r="H40">
        <f>IF('Qualitative Daten'!H47=4600,1,0)</f>
        <v>0</v>
      </c>
      <c r="I40">
        <f>IF('Qualitative Daten'!I47=4000,1,0)</f>
        <v>0</v>
      </c>
      <c r="J40">
        <f>IF('Qualitative Daten'!J47=6999,1,0)</f>
        <v>0</v>
      </c>
      <c r="K40">
        <f>IF('Qualitative Daten'!K47=2490,1,0)</f>
        <v>0</v>
      </c>
      <c r="L40">
        <f>IF('Qualitative Daten'!L47=3900,1,0)</f>
        <v>0</v>
      </c>
      <c r="M40">
        <f>IF('Qualitative Daten'!M47="&gt;",1,0)</f>
        <v>0</v>
      </c>
      <c r="N40">
        <f>IF('Qualitative Daten'!N47="&gt;",1,0)</f>
        <v>0</v>
      </c>
      <c r="O40">
        <f>IF('Qualitative Daten'!O47="&lt;",1,0)</f>
        <v>0</v>
      </c>
      <c r="P40">
        <f>IF('Qualitative Daten'!P47=500,1,0)</f>
        <v>0</v>
      </c>
      <c r="Q40">
        <f>IF('Qualitative Daten'!Q47=836,1,0)</f>
        <v>0</v>
      </c>
      <c r="R40">
        <f>IF('Qualitative Daten'!R47=4500,1,0)</f>
        <v>0</v>
      </c>
      <c r="S40">
        <f>IF('Qualitative Daten'!S47=64000,1,0)</f>
        <v>0</v>
      </c>
      <c r="T40">
        <f>IF('Qualitative Daten'!T47=699,1,0)</f>
        <v>0</v>
      </c>
      <c r="U40">
        <f>IF('Qualitative Daten'!U47=254,1,0)</f>
        <v>0</v>
      </c>
      <c r="V40">
        <f>IF('Qualitative Daten'!V47=2500,1,0)</f>
        <v>0</v>
      </c>
      <c r="W40">
        <f>IF('Qualitative Daten'!W47=49000,1,0)</f>
        <v>0</v>
      </c>
      <c r="X40">
        <f>IF('Qualitative Daten'!X47=45,1,0)</f>
        <v>0</v>
      </c>
      <c r="Y40">
        <f>IF('Qualitative Daten'!Y47=699,1,0)</f>
        <v>0</v>
      </c>
      <c r="Z40">
        <f>IF('Qualitative Daten'!Z47=51,1,0)</f>
        <v>0</v>
      </c>
      <c r="AA40">
        <f>IF('Qualitative Daten'!AA47=78,1,0)</f>
        <v>0</v>
      </c>
      <c r="AB40">
        <f>IF('Qualitative Daten'!AB47=6,1,0)</f>
        <v>0</v>
      </c>
      <c r="AC40">
        <f>IF('Qualitative Daten'!AC47=80,1,0)</f>
        <v>0</v>
      </c>
      <c r="AD40">
        <f>IF('Qualitative Daten'!AD47=32,1,0)</f>
        <v>0</v>
      </c>
      <c r="AE40">
        <f>IF('Qualitative Daten'!AE47=0,1,0)</f>
        <v>1</v>
      </c>
      <c r="AF40">
        <f>IF('Qualitative Daten'!AF47=35000,1,0)</f>
        <v>0</v>
      </c>
      <c r="AG40">
        <f>IF('Qualitative Daten'!AG47=1000,1,0)</f>
        <v>0</v>
      </c>
      <c r="AH40">
        <f>IF('Qualitative Daten'!AH47=8,1,0)</f>
        <v>0</v>
      </c>
      <c r="AI40">
        <f>IF('Qualitative Daten'!AI47=1,1,0)</f>
        <v>0</v>
      </c>
      <c r="AJ40">
        <f>IF('Qualitative Daten'!AJ47=7,1,0)</f>
        <v>0</v>
      </c>
      <c r="AK40">
        <f>IF('Qualitative Daten'!AK47=8,1,0)</f>
        <v>0</v>
      </c>
      <c r="AL40">
        <f>IF('Qualitative Daten'!AL47=600,1,0)</f>
        <v>0</v>
      </c>
      <c r="AM40">
        <f>IF('Qualitative Daten'!AM47=800,1,0)</f>
        <v>0</v>
      </c>
      <c r="AN40">
        <f>IF('Qualitative Daten'!AN47=42,1,0)</f>
        <v>0</v>
      </c>
      <c r="AO40">
        <f>IF('Qualitative Daten'!AO47=43,1,0)</f>
        <v>0</v>
      </c>
      <c r="AP40">
        <f>IF('Qualitative Daten'!AP47=9,1,0)</f>
        <v>0</v>
      </c>
      <c r="AQ40">
        <f>IF('Qualitative Daten'!AQ47=81,1,0)</f>
        <v>0</v>
      </c>
      <c r="AR40">
        <f>IF('Qualitative Daten'!AR47=1,1,0)</f>
        <v>0</v>
      </c>
      <c r="AS40">
        <f>IF('Qualitative Daten'!AS47=1,1,0)</f>
        <v>0</v>
      </c>
      <c r="AT40">
        <f>IF(OR('Qualitative Daten'!AT47=0.6,'Qualitative Daten'!AT47="3'5"),1,0)</f>
        <v>0</v>
      </c>
      <c r="AU40">
        <f>IF(OR('Qualitative Daten'!AU47=2.25,'Qualitative Daten'!AU47="2,1'4",'Qualitative Daten'!AU47="9'4"),1,0)</f>
        <v>0</v>
      </c>
      <c r="AV40">
        <f>IF('Qualitative Daten'!AV47=3,1,0)</f>
        <v>0</v>
      </c>
      <c r="AW40">
        <f>IF('Qualitative Daten'!AW47=6,1,0)</f>
        <v>0</v>
      </c>
      <c r="AX40">
        <f>IF('Qualitative Daten'!AX47=0,1,0)</f>
        <v>1</v>
      </c>
      <c r="AY40">
        <f>IF('Qualitative Daten'!AY47=3,1,0)</f>
        <v>0</v>
      </c>
      <c r="AZ40">
        <f>IF(OR('Qualitative Daten'!AZ47="7'5",'Qualitative Daten'!AZ47="1,2'5"),1,0)</f>
        <v>0</v>
      </c>
      <c r="BA40">
        <f>IF('Qualitative Daten'!BA47="1'8",1,0)</f>
        <v>0</v>
      </c>
      <c r="BB40">
        <f>IF('Qualitative Daten'!BB47="12'25",1,0)</f>
        <v>0</v>
      </c>
      <c r="BC40">
        <f>IF(OR('Qualitative Daten'!BC47="6'15",'Qualitative Daten'!BC47="2'5",'Qualitative Daten'!BC47="90'225",'Qualitative Daten'!BC47=0.4),1,0)</f>
        <v>0</v>
      </c>
      <c r="BD40">
        <f>IF(OR('Qualitative Daten'!BD47="9'2",'Qualitative Daten'!BD47=4.5,'Qualitative Daten'!BD47="4,1'2"),1,0)</f>
        <v>0</v>
      </c>
      <c r="BE40">
        <f>IF('Qualitative Daten'!BE47="15'16",1,0)</f>
        <v>0</v>
      </c>
      <c r="BF40">
        <f>IF('Qualitative Daten'!BF47=2.56,1,0)</f>
        <v>0</v>
      </c>
      <c r="BG40">
        <f>IF('Qualitative Daten'!BG47=1.49,1,0)</f>
        <v>0</v>
      </c>
      <c r="BH40">
        <f>IF('Qualitative Daten'!BH47=3.5,1,0)</f>
        <v>0</v>
      </c>
      <c r="BI40">
        <f>IF('Qualitative Daten'!BI47=4.82,1,0)</f>
        <v>0</v>
      </c>
      <c r="BJ40">
        <f>IF('Qualitative Daten'!BJ47=22.38,1,0)</f>
        <v>0</v>
      </c>
      <c r="BK40">
        <f>IF(AND('Qualitative Daten'!BK47&gt;2.6,'Qualitative Daten'!BK47&lt;&gt;999),1,0)</f>
        <v>0</v>
      </c>
      <c r="BL40">
        <f>IF('Qualitative Daten'!BL47&lt;0.06,1,0)</f>
        <v>1</v>
      </c>
      <c r="BM40">
        <f>IF(AND('Qualitative Daten'!BM47&gt;-2.5,'Qualitative Daten'!BM47&lt;&gt;999),1,0)</f>
        <v>1</v>
      </c>
      <c r="BN40">
        <f>IF('Qualitative Daten'!BN47&lt;-0.3,1,0)</f>
        <v>0</v>
      </c>
      <c r="BO40">
        <f>IF('Qualitative Daten'!BO47=-2,1,0)</f>
        <v>0</v>
      </c>
      <c r="BP40">
        <f>IF('Qualitative Daten'!BP47=-4,1,0)</f>
        <v>0</v>
      </c>
      <c r="BQ40">
        <f>IF('Qualitative Daten'!BQ47=-8,1,0)</f>
        <v>0</v>
      </c>
      <c r="BR40">
        <f>IF('Qualitative Daten'!BR47=-6,1,0)</f>
        <v>0</v>
      </c>
      <c r="BS40">
        <f>IF('Qualitative Daten'!BS47=15,1,0)</f>
        <v>0</v>
      </c>
      <c r="BT40">
        <f>IF('Qualitative Daten'!BT47=5,1,0)</f>
        <v>0</v>
      </c>
      <c r="BU40">
        <f>IF('Qualitative Daten'!BU47=2,1,0)</f>
        <v>0</v>
      </c>
      <c r="BV40">
        <f>IF('Qualitative Daten'!BV47=-12,1,0)</f>
        <v>0</v>
      </c>
      <c r="BW40">
        <f>IF('Qualitative Daten'!BW47=17,1,0)</f>
        <v>0</v>
      </c>
      <c r="BX40">
        <f>IF('Qualitative Daten'!BX47=-4,1,0)</f>
        <v>0</v>
      </c>
      <c r="BY40">
        <f>IF('Qualitative Daten'!BY47=2,1,0)</f>
        <v>0</v>
      </c>
      <c r="BZ40">
        <f>IF('Qualitative Daten'!BZ47=6,1,0)</f>
        <v>0</v>
      </c>
      <c r="CA40">
        <f>IF('Qualitative Daten'!CA47=12,1,0)</f>
        <v>0</v>
      </c>
      <c r="CB40">
        <f>IF('Qualitative Daten'!CB47=80,1,0)</f>
        <v>0</v>
      </c>
      <c r="CC40">
        <f>IF('Qualitative Daten'!CC47=750,1,0)</f>
        <v>0</v>
      </c>
      <c r="CD40">
        <f>IF('Qualitative Daten'!CD47=27,1,0)</f>
        <v>0</v>
      </c>
      <c r="CE40">
        <f>IF('Qualitative Daten'!CE47=200,1,0)</f>
        <v>0</v>
      </c>
      <c r="CF40">
        <f>IF('Qualitative Daten'!CF47=3,1,0)</f>
        <v>0</v>
      </c>
      <c r="CG40">
        <f>IF('Qualitative Daten'!CG47=1,1,0)</f>
        <v>0</v>
      </c>
      <c r="CH40">
        <f>IF('Qualitative Daten'!CH47=75,1,0)</f>
        <v>0</v>
      </c>
      <c r="CI40">
        <f>IF('Qualitative Daten'!CI47=50,1,0)</f>
        <v>0</v>
      </c>
      <c r="CJ40">
        <f>IF('Qualitative Daten'!CJ47=20,1,0)</f>
        <v>0</v>
      </c>
      <c r="CK40">
        <f>IF('Qualitative Daten'!CK47=45,1,0)</f>
        <v>0</v>
      </c>
      <c r="CL40">
        <f>IF('Qualitative Daten'!CL47=20,1,0)</f>
        <v>0</v>
      </c>
      <c r="CM40">
        <f>IF(OR('Qualitative Daten'!CM47="a+a+4+4",'Qualitative Daten'!CM47="2a+8",'Qualitative Daten'!CM47="2a+2*4",'Qualitative Daten'!CM47="a+4+a+4",'Qualitative Daten'!CM47="2*a+2*4",'Qualitative Daten'!CM47="a*2+4*2",'Qualitative Daten'!CM47="2(a+4)"),1,0)</f>
        <v>0</v>
      </c>
      <c r="CN40">
        <f>IF('Qualitative Daten'!CN47=0,1,0)</f>
        <v>1</v>
      </c>
      <c r="CO40">
        <f>IF('Qualitative Daten'!CO47=3,1,0)</f>
        <v>0</v>
      </c>
      <c r="CP40">
        <f>IF('Qualitative Daten'!CP47=698,1,0)</f>
        <v>0</v>
      </c>
      <c r="CQ40">
        <f>IF('Qualitative Daten'!CQ47=73,1,0)</f>
        <v>0</v>
      </c>
      <c r="CR40">
        <f>IF('Qualitative Daten'!CR47=37,1,0)</f>
        <v>0</v>
      </c>
      <c r="CS40">
        <f>IF('Qualitative Daten'!CS47=2,1,0)</f>
        <v>0</v>
      </c>
      <c r="CT40">
        <f>IF('Qualitative Daten'!CT47=3,1,0)</f>
        <v>0</v>
      </c>
      <c r="CU40">
        <f>IF('Qualitative Daten'!CU47=2,1,0)</f>
        <v>0</v>
      </c>
      <c r="CV40">
        <f>IF(OR('Qualitative Daten'!CV47="x+3",'Qualitative Daten'!CV47="3+x"),1,0)</f>
        <v>0</v>
      </c>
      <c r="CW40">
        <f>IF(OR('Qualitative Daten'!CW47="x-3",'Qualitative Daten'!CW47="-3+x"),1,0)</f>
        <v>0</v>
      </c>
      <c r="CX40">
        <f>IF(OR('Qualitative Daten'!CX47="2a",'Qualitative Daten'!CX47="a+a",'Qualitative Daten'!CX47="a*2",'Qualitative Daten'!CX47="2*a"),1,0)</f>
        <v>0</v>
      </c>
      <c r="CZ40">
        <f t="shared" si="0"/>
        <v>5</v>
      </c>
      <c r="DA40">
        <f t="shared" si="1"/>
        <v>95</v>
      </c>
      <c r="DB40">
        <f>COUNTIF('Qualitative Daten'!C47:CX47,999)</f>
        <v>0</v>
      </c>
      <c r="DC40">
        <f t="shared" si="2"/>
        <v>95</v>
      </c>
      <c r="DD40" s="2">
        <f t="shared" si="3"/>
        <v>0.05</v>
      </c>
      <c r="DE40" s="2">
        <f t="shared" si="4"/>
        <v>2.4390243902439025E-2</v>
      </c>
      <c r="DF40" s="2">
        <f t="shared" si="5"/>
        <v>7.1428571428571425E-2</v>
      </c>
      <c r="DG40" s="2">
        <f t="shared" si="6"/>
        <v>0.22222222222222221</v>
      </c>
      <c r="DH40" s="2">
        <f t="shared" si="7"/>
        <v>0</v>
      </c>
      <c r="DI40" s="2">
        <f t="shared" si="8"/>
        <v>0</v>
      </c>
      <c r="DJ40" s="2">
        <f t="shared" si="9"/>
        <v>8.3333333333333329E-2</v>
      </c>
    </row>
    <row r="41" spans="1:114" x14ac:dyDescent="0.35">
      <c r="A41">
        <f>'Qualitative Daten'!A48</f>
        <v>0</v>
      </c>
      <c r="B41">
        <f>'Qualitative Daten'!B48</f>
        <v>0</v>
      </c>
      <c r="C41">
        <f>IF('Qualitative Daten'!C48=7000,1,0)</f>
        <v>0</v>
      </c>
      <c r="D41">
        <f>IF('Qualitative Daten'!D48=5300,1,0)</f>
        <v>0</v>
      </c>
      <c r="E41">
        <f>IF('Qualitative Daten'!E48=4080,1,0)</f>
        <v>0</v>
      </c>
      <c r="F41">
        <f>IF('Qualitative Daten'!F48=12500,1,0)</f>
        <v>0</v>
      </c>
      <c r="G41">
        <f>IF('Qualitative Daten'!G48=9900,1,0)</f>
        <v>0</v>
      </c>
      <c r="H41">
        <f>IF('Qualitative Daten'!H48=4600,1,0)</f>
        <v>0</v>
      </c>
      <c r="I41">
        <f>IF('Qualitative Daten'!I48=4000,1,0)</f>
        <v>0</v>
      </c>
      <c r="J41">
        <f>IF('Qualitative Daten'!J48=6999,1,0)</f>
        <v>0</v>
      </c>
      <c r="K41">
        <f>IF('Qualitative Daten'!K48=2490,1,0)</f>
        <v>0</v>
      </c>
      <c r="L41">
        <f>IF('Qualitative Daten'!L48=3900,1,0)</f>
        <v>0</v>
      </c>
      <c r="M41">
        <f>IF('Qualitative Daten'!M48="&gt;",1,0)</f>
        <v>0</v>
      </c>
      <c r="N41">
        <f>IF('Qualitative Daten'!N48="&gt;",1,0)</f>
        <v>0</v>
      </c>
      <c r="O41">
        <f>IF('Qualitative Daten'!O48="&lt;",1,0)</f>
        <v>0</v>
      </c>
      <c r="P41">
        <f>IF('Qualitative Daten'!P48=500,1,0)</f>
        <v>0</v>
      </c>
      <c r="Q41">
        <f>IF('Qualitative Daten'!Q48=836,1,0)</f>
        <v>0</v>
      </c>
      <c r="R41">
        <f>IF('Qualitative Daten'!R48=4500,1,0)</f>
        <v>0</v>
      </c>
      <c r="S41">
        <f>IF('Qualitative Daten'!S48=64000,1,0)</f>
        <v>0</v>
      </c>
      <c r="T41">
        <f>IF('Qualitative Daten'!T48=699,1,0)</f>
        <v>0</v>
      </c>
      <c r="U41">
        <f>IF('Qualitative Daten'!U48=254,1,0)</f>
        <v>0</v>
      </c>
      <c r="V41">
        <f>IF('Qualitative Daten'!V48=2500,1,0)</f>
        <v>0</v>
      </c>
      <c r="W41">
        <f>IF('Qualitative Daten'!W48=49000,1,0)</f>
        <v>0</v>
      </c>
      <c r="X41">
        <f>IF('Qualitative Daten'!X48=45,1,0)</f>
        <v>0</v>
      </c>
      <c r="Y41">
        <f>IF('Qualitative Daten'!Y48=699,1,0)</f>
        <v>0</v>
      </c>
      <c r="Z41">
        <f>IF('Qualitative Daten'!Z48=51,1,0)</f>
        <v>0</v>
      </c>
      <c r="AA41">
        <f>IF('Qualitative Daten'!AA48=78,1,0)</f>
        <v>0</v>
      </c>
      <c r="AB41">
        <f>IF('Qualitative Daten'!AB48=6,1,0)</f>
        <v>0</v>
      </c>
      <c r="AC41">
        <f>IF('Qualitative Daten'!AC48=80,1,0)</f>
        <v>0</v>
      </c>
      <c r="AD41">
        <f>IF('Qualitative Daten'!AD48=32,1,0)</f>
        <v>0</v>
      </c>
      <c r="AE41">
        <f>IF('Qualitative Daten'!AE48=0,1,0)</f>
        <v>1</v>
      </c>
      <c r="AF41">
        <f>IF('Qualitative Daten'!AF48=35000,1,0)</f>
        <v>0</v>
      </c>
      <c r="AG41">
        <f>IF('Qualitative Daten'!AG48=1000,1,0)</f>
        <v>0</v>
      </c>
      <c r="AH41">
        <f>IF('Qualitative Daten'!AH48=8,1,0)</f>
        <v>0</v>
      </c>
      <c r="AI41">
        <f>IF('Qualitative Daten'!AI48=1,1,0)</f>
        <v>0</v>
      </c>
      <c r="AJ41">
        <f>IF('Qualitative Daten'!AJ48=7,1,0)</f>
        <v>0</v>
      </c>
      <c r="AK41">
        <f>IF('Qualitative Daten'!AK48=8,1,0)</f>
        <v>0</v>
      </c>
      <c r="AL41">
        <f>IF('Qualitative Daten'!AL48=600,1,0)</f>
        <v>0</v>
      </c>
      <c r="AM41">
        <f>IF('Qualitative Daten'!AM48=800,1,0)</f>
        <v>0</v>
      </c>
      <c r="AN41">
        <f>IF('Qualitative Daten'!AN48=42,1,0)</f>
        <v>0</v>
      </c>
      <c r="AO41">
        <f>IF('Qualitative Daten'!AO48=43,1,0)</f>
        <v>0</v>
      </c>
      <c r="AP41">
        <f>IF('Qualitative Daten'!AP48=9,1,0)</f>
        <v>0</v>
      </c>
      <c r="AQ41">
        <f>IF('Qualitative Daten'!AQ48=81,1,0)</f>
        <v>0</v>
      </c>
      <c r="AR41">
        <f>IF('Qualitative Daten'!AR48=1,1,0)</f>
        <v>0</v>
      </c>
      <c r="AS41">
        <f>IF('Qualitative Daten'!AS48=1,1,0)</f>
        <v>0</v>
      </c>
      <c r="AT41">
        <f>IF(OR('Qualitative Daten'!AT48=0.6,'Qualitative Daten'!AT48="3'5"),1,0)</f>
        <v>0</v>
      </c>
      <c r="AU41">
        <f>IF(OR('Qualitative Daten'!AU48=2.25,'Qualitative Daten'!AU48="2,1'4",'Qualitative Daten'!AU48="9'4"),1,0)</f>
        <v>0</v>
      </c>
      <c r="AV41">
        <f>IF('Qualitative Daten'!AV48=3,1,0)</f>
        <v>0</v>
      </c>
      <c r="AW41">
        <f>IF('Qualitative Daten'!AW48=6,1,0)</f>
        <v>0</v>
      </c>
      <c r="AX41">
        <f>IF('Qualitative Daten'!AX48=0,1,0)</f>
        <v>1</v>
      </c>
      <c r="AY41">
        <f>IF('Qualitative Daten'!AY48=3,1,0)</f>
        <v>0</v>
      </c>
      <c r="AZ41">
        <f>IF(OR('Qualitative Daten'!AZ48="7'5",'Qualitative Daten'!AZ48="1,2'5"),1,0)</f>
        <v>0</v>
      </c>
      <c r="BA41">
        <f>IF('Qualitative Daten'!BA48="1'8",1,0)</f>
        <v>0</v>
      </c>
      <c r="BB41">
        <f>IF('Qualitative Daten'!BB48="12'25",1,0)</f>
        <v>0</v>
      </c>
      <c r="BC41">
        <f>IF(OR('Qualitative Daten'!BC48="6'15",'Qualitative Daten'!BC48="2'5",'Qualitative Daten'!BC48="90'225",'Qualitative Daten'!BC48=0.4),1,0)</f>
        <v>0</v>
      </c>
      <c r="BD41">
        <f>IF(OR('Qualitative Daten'!BD48="9'2",'Qualitative Daten'!BD48=4.5,'Qualitative Daten'!BD48="4,1'2"),1,0)</f>
        <v>0</v>
      </c>
      <c r="BE41">
        <f>IF('Qualitative Daten'!BE48="15'16",1,0)</f>
        <v>0</v>
      </c>
      <c r="BF41">
        <f>IF('Qualitative Daten'!BF48=2.56,1,0)</f>
        <v>0</v>
      </c>
      <c r="BG41">
        <f>IF('Qualitative Daten'!BG48=1.49,1,0)</f>
        <v>0</v>
      </c>
      <c r="BH41">
        <f>IF('Qualitative Daten'!BH48=3.5,1,0)</f>
        <v>0</v>
      </c>
      <c r="BI41">
        <f>IF('Qualitative Daten'!BI48=4.82,1,0)</f>
        <v>0</v>
      </c>
      <c r="BJ41">
        <f>IF('Qualitative Daten'!BJ48=22.38,1,0)</f>
        <v>0</v>
      </c>
      <c r="BK41">
        <f>IF(AND('Qualitative Daten'!BK48&gt;2.6,'Qualitative Daten'!BK48&lt;&gt;999),1,0)</f>
        <v>0</v>
      </c>
      <c r="BL41">
        <f>IF('Qualitative Daten'!BL48&lt;0.06,1,0)</f>
        <v>1</v>
      </c>
      <c r="BM41">
        <f>IF(AND('Qualitative Daten'!BM48&gt;-2.5,'Qualitative Daten'!BM48&lt;&gt;999),1,0)</f>
        <v>1</v>
      </c>
      <c r="BN41">
        <f>IF('Qualitative Daten'!BN48&lt;-0.3,1,0)</f>
        <v>0</v>
      </c>
      <c r="BO41">
        <f>IF('Qualitative Daten'!BO48=-2,1,0)</f>
        <v>0</v>
      </c>
      <c r="BP41">
        <f>IF('Qualitative Daten'!BP48=-4,1,0)</f>
        <v>0</v>
      </c>
      <c r="BQ41">
        <f>IF('Qualitative Daten'!BQ48=-8,1,0)</f>
        <v>0</v>
      </c>
      <c r="BR41">
        <f>IF('Qualitative Daten'!BR48=-6,1,0)</f>
        <v>0</v>
      </c>
      <c r="BS41">
        <f>IF('Qualitative Daten'!BS48=15,1,0)</f>
        <v>0</v>
      </c>
      <c r="BT41">
        <f>IF('Qualitative Daten'!BT48=5,1,0)</f>
        <v>0</v>
      </c>
      <c r="BU41">
        <f>IF('Qualitative Daten'!BU48=2,1,0)</f>
        <v>0</v>
      </c>
      <c r="BV41">
        <f>IF('Qualitative Daten'!BV48=-12,1,0)</f>
        <v>0</v>
      </c>
      <c r="BW41">
        <f>IF('Qualitative Daten'!BW48=17,1,0)</f>
        <v>0</v>
      </c>
      <c r="BX41">
        <f>IF('Qualitative Daten'!BX48=-4,1,0)</f>
        <v>0</v>
      </c>
      <c r="BY41">
        <f>IF('Qualitative Daten'!BY48=2,1,0)</f>
        <v>0</v>
      </c>
      <c r="BZ41">
        <f>IF('Qualitative Daten'!BZ48=6,1,0)</f>
        <v>0</v>
      </c>
      <c r="CA41">
        <f>IF('Qualitative Daten'!CA48=12,1,0)</f>
        <v>0</v>
      </c>
      <c r="CB41">
        <f>IF('Qualitative Daten'!CB48=80,1,0)</f>
        <v>0</v>
      </c>
      <c r="CC41">
        <f>IF('Qualitative Daten'!CC48=750,1,0)</f>
        <v>0</v>
      </c>
      <c r="CD41">
        <f>IF('Qualitative Daten'!CD48=27,1,0)</f>
        <v>0</v>
      </c>
      <c r="CE41">
        <f>IF('Qualitative Daten'!CE48=200,1,0)</f>
        <v>0</v>
      </c>
      <c r="CF41">
        <f>IF('Qualitative Daten'!CF48=3,1,0)</f>
        <v>0</v>
      </c>
      <c r="CG41">
        <f>IF('Qualitative Daten'!CG48=1,1,0)</f>
        <v>0</v>
      </c>
      <c r="CH41">
        <f>IF('Qualitative Daten'!CH48=75,1,0)</f>
        <v>0</v>
      </c>
      <c r="CI41">
        <f>IF('Qualitative Daten'!CI48=50,1,0)</f>
        <v>0</v>
      </c>
      <c r="CJ41">
        <f>IF('Qualitative Daten'!CJ48=20,1,0)</f>
        <v>0</v>
      </c>
      <c r="CK41">
        <f>IF('Qualitative Daten'!CK48=45,1,0)</f>
        <v>0</v>
      </c>
      <c r="CL41">
        <f>IF('Qualitative Daten'!CL48=20,1,0)</f>
        <v>0</v>
      </c>
      <c r="CM41">
        <f>IF(OR('Qualitative Daten'!CM48="a+a+4+4",'Qualitative Daten'!CM48="2a+8",'Qualitative Daten'!CM48="2a+2*4",'Qualitative Daten'!CM48="a+4+a+4",'Qualitative Daten'!CM48="2*a+2*4",'Qualitative Daten'!CM48="a*2+4*2",'Qualitative Daten'!CM48="2(a+4)"),1,0)</f>
        <v>0</v>
      </c>
      <c r="CN41">
        <f>IF('Qualitative Daten'!CN48=0,1,0)</f>
        <v>1</v>
      </c>
      <c r="CO41">
        <f>IF('Qualitative Daten'!CO48=3,1,0)</f>
        <v>0</v>
      </c>
      <c r="CP41">
        <f>IF('Qualitative Daten'!CP48=698,1,0)</f>
        <v>0</v>
      </c>
      <c r="CQ41">
        <f>IF('Qualitative Daten'!CQ48=73,1,0)</f>
        <v>0</v>
      </c>
      <c r="CR41">
        <f>IF('Qualitative Daten'!CR48=37,1,0)</f>
        <v>0</v>
      </c>
      <c r="CS41">
        <f>IF('Qualitative Daten'!CS48=2,1,0)</f>
        <v>0</v>
      </c>
      <c r="CT41">
        <f>IF('Qualitative Daten'!CT48=3,1,0)</f>
        <v>0</v>
      </c>
      <c r="CU41">
        <f>IF('Qualitative Daten'!CU48=2,1,0)</f>
        <v>0</v>
      </c>
      <c r="CV41">
        <f>IF(OR('Qualitative Daten'!CV48="x+3",'Qualitative Daten'!CV48="3+x"),1,0)</f>
        <v>0</v>
      </c>
      <c r="CW41">
        <f>IF(OR('Qualitative Daten'!CW48="x-3",'Qualitative Daten'!CW48="-3+x"),1,0)</f>
        <v>0</v>
      </c>
      <c r="CX41">
        <f>IF(OR('Qualitative Daten'!CX48="2a",'Qualitative Daten'!CX48="a+a",'Qualitative Daten'!CX48="a*2",'Qualitative Daten'!CX48="2*a"),1,0)</f>
        <v>0</v>
      </c>
      <c r="CZ41">
        <f t="shared" si="0"/>
        <v>5</v>
      </c>
      <c r="DA41">
        <f t="shared" si="1"/>
        <v>95</v>
      </c>
      <c r="DB41">
        <f>COUNTIF('Qualitative Daten'!C48:CX48,999)</f>
        <v>0</v>
      </c>
      <c r="DC41">
        <f t="shared" si="2"/>
        <v>95</v>
      </c>
      <c r="DD41" s="2">
        <f t="shared" si="3"/>
        <v>0.05</v>
      </c>
      <c r="DE41" s="2">
        <f t="shared" si="4"/>
        <v>2.4390243902439025E-2</v>
      </c>
      <c r="DF41" s="2">
        <f t="shared" si="5"/>
        <v>7.1428571428571425E-2</v>
      </c>
      <c r="DG41" s="2">
        <f t="shared" si="6"/>
        <v>0.22222222222222221</v>
      </c>
      <c r="DH41" s="2">
        <f t="shared" si="7"/>
        <v>0</v>
      </c>
      <c r="DI41" s="2">
        <f t="shared" si="8"/>
        <v>0</v>
      </c>
      <c r="DJ41" s="2">
        <f t="shared" si="9"/>
        <v>8.3333333333333329E-2</v>
      </c>
    </row>
    <row r="42" spans="1:114" x14ac:dyDescent="0.35">
      <c r="A42">
        <f>'Qualitative Daten'!A49</f>
        <v>0</v>
      </c>
      <c r="B42">
        <f>'Qualitative Daten'!B49</f>
        <v>0</v>
      </c>
      <c r="C42">
        <f>IF('Qualitative Daten'!C49=7000,1,0)</f>
        <v>0</v>
      </c>
      <c r="D42">
        <f>IF('Qualitative Daten'!D49=5300,1,0)</f>
        <v>0</v>
      </c>
      <c r="E42">
        <f>IF('Qualitative Daten'!E49=4080,1,0)</f>
        <v>0</v>
      </c>
      <c r="F42">
        <f>IF('Qualitative Daten'!F49=12500,1,0)</f>
        <v>0</v>
      </c>
      <c r="G42">
        <f>IF('Qualitative Daten'!G49=9900,1,0)</f>
        <v>0</v>
      </c>
      <c r="H42">
        <f>IF('Qualitative Daten'!H49=4600,1,0)</f>
        <v>0</v>
      </c>
      <c r="I42">
        <f>IF('Qualitative Daten'!I49=4000,1,0)</f>
        <v>0</v>
      </c>
      <c r="J42">
        <f>IF('Qualitative Daten'!J49=6999,1,0)</f>
        <v>0</v>
      </c>
      <c r="K42">
        <f>IF('Qualitative Daten'!K49=2490,1,0)</f>
        <v>0</v>
      </c>
      <c r="L42">
        <f>IF('Qualitative Daten'!L49=3900,1,0)</f>
        <v>0</v>
      </c>
      <c r="M42">
        <f>IF('Qualitative Daten'!M49="&gt;",1,0)</f>
        <v>0</v>
      </c>
      <c r="N42">
        <f>IF('Qualitative Daten'!N49="&gt;",1,0)</f>
        <v>0</v>
      </c>
      <c r="O42">
        <f>IF('Qualitative Daten'!O49="&lt;",1,0)</f>
        <v>0</v>
      </c>
      <c r="P42">
        <f>IF('Qualitative Daten'!P49=500,1,0)</f>
        <v>0</v>
      </c>
      <c r="Q42">
        <f>IF('Qualitative Daten'!Q49=836,1,0)</f>
        <v>0</v>
      </c>
      <c r="R42">
        <f>IF('Qualitative Daten'!R49=4500,1,0)</f>
        <v>0</v>
      </c>
      <c r="S42">
        <f>IF('Qualitative Daten'!S49=64000,1,0)</f>
        <v>0</v>
      </c>
      <c r="T42">
        <f>IF('Qualitative Daten'!T49=699,1,0)</f>
        <v>0</v>
      </c>
      <c r="U42">
        <f>IF('Qualitative Daten'!U49=254,1,0)</f>
        <v>0</v>
      </c>
      <c r="V42">
        <f>IF('Qualitative Daten'!V49=2500,1,0)</f>
        <v>0</v>
      </c>
      <c r="W42">
        <f>IF('Qualitative Daten'!W49=49000,1,0)</f>
        <v>0</v>
      </c>
      <c r="X42">
        <f>IF('Qualitative Daten'!X49=45,1,0)</f>
        <v>0</v>
      </c>
      <c r="Y42">
        <f>IF('Qualitative Daten'!Y49=699,1,0)</f>
        <v>0</v>
      </c>
      <c r="Z42">
        <f>IF('Qualitative Daten'!Z49=51,1,0)</f>
        <v>0</v>
      </c>
      <c r="AA42">
        <f>IF('Qualitative Daten'!AA49=78,1,0)</f>
        <v>0</v>
      </c>
      <c r="AB42">
        <f>IF('Qualitative Daten'!AB49=6,1,0)</f>
        <v>0</v>
      </c>
      <c r="AC42">
        <f>IF('Qualitative Daten'!AC49=80,1,0)</f>
        <v>0</v>
      </c>
      <c r="AD42">
        <f>IF('Qualitative Daten'!AD49=32,1,0)</f>
        <v>0</v>
      </c>
      <c r="AE42">
        <f>IF('Qualitative Daten'!AE49=0,1,0)</f>
        <v>1</v>
      </c>
      <c r="AF42">
        <f>IF('Qualitative Daten'!AF49=35000,1,0)</f>
        <v>0</v>
      </c>
      <c r="AG42">
        <f>IF('Qualitative Daten'!AG49=1000,1,0)</f>
        <v>0</v>
      </c>
      <c r="AH42">
        <f>IF('Qualitative Daten'!AH49=8,1,0)</f>
        <v>0</v>
      </c>
      <c r="AI42">
        <f>IF('Qualitative Daten'!AI49=1,1,0)</f>
        <v>0</v>
      </c>
      <c r="AJ42">
        <f>IF('Qualitative Daten'!AJ49=7,1,0)</f>
        <v>0</v>
      </c>
      <c r="AK42">
        <f>IF('Qualitative Daten'!AK49=8,1,0)</f>
        <v>0</v>
      </c>
      <c r="AL42">
        <f>IF('Qualitative Daten'!AL49=600,1,0)</f>
        <v>0</v>
      </c>
      <c r="AM42">
        <f>IF('Qualitative Daten'!AM49=800,1,0)</f>
        <v>0</v>
      </c>
      <c r="AN42">
        <f>IF('Qualitative Daten'!AN49=42,1,0)</f>
        <v>0</v>
      </c>
      <c r="AO42">
        <f>IF('Qualitative Daten'!AO49=43,1,0)</f>
        <v>0</v>
      </c>
      <c r="AP42">
        <f>IF('Qualitative Daten'!AP49=9,1,0)</f>
        <v>0</v>
      </c>
      <c r="AQ42">
        <f>IF('Qualitative Daten'!AQ49=81,1,0)</f>
        <v>0</v>
      </c>
      <c r="AR42">
        <f>IF('Qualitative Daten'!AR49=1,1,0)</f>
        <v>0</v>
      </c>
      <c r="AS42">
        <f>IF('Qualitative Daten'!AS49=1,1,0)</f>
        <v>0</v>
      </c>
      <c r="AT42">
        <f>IF(OR('Qualitative Daten'!AT49=0.6,'Qualitative Daten'!AT49="3'5"),1,0)</f>
        <v>0</v>
      </c>
      <c r="AU42">
        <f>IF(OR('Qualitative Daten'!AU49=2.25,'Qualitative Daten'!AU49="2,1'4",'Qualitative Daten'!AU49="9'4"),1,0)</f>
        <v>0</v>
      </c>
      <c r="AV42">
        <f>IF('Qualitative Daten'!AV49=3,1,0)</f>
        <v>0</v>
      </c>
      <c r="AW42">
        <f>IF('Qualitative Daten'!AW49=6,1,0)</f>
        <v>0</v>
      </c>
      <c r="AX42">
        <f>IF('Qualitative Daten'!AX49=0,1,0)</f>
        <v>1</v>
      </c>
      <c r="AY42">
        <f>IF('Qualitative Daten'!AY49=3,1,0)</f>
        <v>0</v>
      </c>
      <c r="AZ42">
        <f>IF(OR('Qualitative Daten'!AZ49="7'5",'Qualitative Daten'!AZ49="1,2'5"),1,0)</f>
        <v>0</v>
      </c>
      <c r="BA42">
        <f>IF('Qualitative Daten'!BA49="1'8",1,0)</f>
        <v>0</v>
      </c>
      <c r="BB42">
        <f>IF('Qualitative Daten'!BB49="12'25",1,0)</f>
        <v>0</v>
      </c>
      <c r="BC42">
        <f>IF(OR('Qualitative Daten'!BC49="6'15",'Qualitative Daten'!BC49="2'5",'Qualitative Daten'!BC49="90'225",'Qualitative Daten'!BC49=0.4),1,0)</f>
        <v>0</v>
      </c>
      <c r="BD42">
        <f>IF(OR('Qualitative Daten'!BD49="9'2",'Qualitative Daten'!BD49=4.5,'Qualitative Daten'!BD49="4,1'2"),1,0)</f>
        <v>0</v>
      </c>
      <c r="BE42">
        <f>IF('Qualitative Daten'!BE49="15'16",1,0)</f>
        <v>0</v>
      </c>
      <c r="BF42">
        <f>IF('Qualitative Daten'!BF49=2.56,1,0)</f>
        <v>0</v>
      </c>
      <c r="BG42">
        <f>IF('Qualitative Daten'!BG49=1.49,1,0)</f>
        <v>0</v>
      </c>
      <c r="BH42">
        <f>IF('Qualitative Daten'!BH49=3.5,1,0)</f>
        <v>0</v>
      </c>
      <c r="BI42">
        <f>IF('Qualitative Daten'!BI49=4.82,1,0)</f>
        <v>0</v>
      </c>
      <c r="BJ42">
        <f>IF('Qualitative Daten'!BJ49=22.38,1,0)</f>
        <v>0</v>
      </c>
      <c r="BK42">
        <f>IF(AND('Qualitative Daten'!BK49&gt;2.6,'Qualitative Daten'!BK49&lt;&gt;999),1,0)</f>
        <v>0</v>
      </c>
      <c r="BL42">
        <f>IF('Qualitative Daten'!BL49&lt;0.06,1,0)</f>
        <v>1</v>
      </c>
      <c r="BM42">
        <f>IF(AND('Qualitative Daten'!BM49&gt;-2.5,'Qualitative Daten'!BM49&lt;&gt;999),1,0)</f>
        <v>1</v>
      </c>
      <c r="BN42">
        <f>IF('Qualitative Daten'!BN49&lt;-0.3,1,0)</f>
        <v>0</v>
      </c>
      <c r="BO42">
        <f>IF('Qualitative Daten'!BO49=-2,1,0)</f>
        <v>0</v>
      </c>
      <c r="BP42">
        <f>IF('Qualitative Daten'!BP49=-4,1,0)</f>
        <v>0</v>
      </c>
      <c r="BQ42">
        <f>IF('Qualitative Daten'!BQ49=-8,1,0)</f>
        <v>0</v>
      </c>
      <c r="BR42">
        <f>IF('Qualitative Daten'!BR49=-6,1,0)</f>
        <v>0</v>
      </c>
      <c r="BS42">
        <f>IF('Qualitative Daten'!BS49=15,1,0)</f>
        <v>0</v>
      </c>
      <c r="BT42">
        <f>IF('Qualitative Daten'!BT49=5,1,0)</f>
        <v>0</v>
      </c>
      <c r="BU42">
        <f>IF('Qualitative Daten'!BU49=2,1,0)</f>
        <v>0</v>
      </c>
      <c r="BV42">
        <f>IF('Qualitative Daten'!BV49=-12,1,0)</f>
        <v>0</v>
      </c>
      <c r="BW42">
        <f>IF('Qualitative Daten'!BW49=17,1,0)</f>
        <v>0</v>
      </c>
      <c r="BX42">
        <f>IF('Qualitative Daten'!BX49=-4,1,0)</f>
        <v>0</v>
      </c>
      <c r="BY42">
        <f>IF('Qualitative Daten'!BY49=2,1,0)</f>
        <v>0</v>
      </c>
      <c r="BZ42">
        <f>IF('Qualitative Daten'!BZ49=6,1,0)</f>
        <v>0</v>
      </c>
      <c r="CA42">
        <f>IF('Qualitative Daten'!CA49=12,1,0)</f>
        <v>0</v>
      </c>
      <c r="CB42">
        <f>IF('Qualitative Daten'!CB49=80,1,0)</f>
        <v>0</v>
      </c>
      <c r="CC42">
        <f>IF('Qualitative Daten'!CC49=750,1,0)</f>
        <v>0</v>
      </c>
      <c r="CD42">
        <f>IF('Qualitative Daten'!CD49=27,1,0)</f>
        <v>0</v>
      </c>
      <c r="CE42">
        <f>IF('Qualitative Daten'!CE49=200,1,0)</f>
        <v>0</v>
      </c>
      <c r="CF42">
        <f>IF('Qualitative Daten'!CF49=3,1,0)</f>
        <v>0</v>
      </c>
      <c r="CG42">
        <f>IF('Qualitative Daten'!CG49=1,1,0)</f>
        <v>0</v>
      </c>
      <c r="CH42">
        <f>IF('Qualitative Daten'!CH49=75,1,0)</f>
        <v>0</v>
      </c>
      <c r="CI42">
        <f>IF('Qualitative Daten'!CI49=50,1,0)</f>
        <v>0</v>
      </c>
      <c r="CJ42">
        <f>IF('Qualitative Daten'!CJ49=20,1,0)</f>
        <v>0</v>
      </c>
      <c r="CK42">
        <f>IF('Qualitative Daten'!CK49=45,1,0)</f>
        <v>0</v>
      </c>
      <c r="CL42">
        <f>IF('Qualitative Daten'!CL49=20,1,0)</f>
        <v>0</v>
      </c>
      <c r="CM42">
        <f>IF(OR('Qualitative Daten'!CM49="a+a+4+4",'Qualitative Daten'!CM49="2a+8",'Qualitative Daten'!CM49="2a+2*4",'Qualitative Daten'!CM49="a+4+a+4",'Qualitative Daten'!CM49="2*a+2*4",'Qualitative Daten'!CM49="a*2+4*2",'Qualitative Daten'!CM49="2(a+4)"),1,0)</f>
        <v>0</v>
      </c>
      <c r="CN42">
        <f>IF('Qualitative Daten'!CN49=0,1,0)</f>
        <v>1</v>
      </c>
      <c r="CO42">
        <f>IF('Qualitative Daten'!CO49=3,1,0)</f>
        <v>0</v>
      </c>
      <c r="CP42">
        <f>IF('Qualitative Daten'!CP49=698,1,0)</f>
        <v>0</v>
      </c>
      <c r="CQ42">
        <f>IF('Qualitative Daten'!CQ49=73,1,0)</f>
        <v>0</v>
      </c>
      <c r="CR42">
        <f>IF('Qualitative Daten'!CR49=37,1,0)</f>
        <v>0</v>
      </c>
      <c r="CS42">
        <f>IF('Qualitative Daten'!CS49=2,1,0)</f>
        <v>0</v>
      </c>
      <c r="CT42">
        <f>IF('Qualitative Daten'!CT49=3,1,0)</f>
        <v>0</v>
      </c>
      <c r="CU42">
        <f>IF('Qualitative Daten'!CU49=2,1,0)</f>
        <v>0</v>
      </c>
      <c r="CV42">
        <f>IF(OR('Qualitative Daten'!CV49="x+3",'Qualitative Daten'!CV49="3+x"),1,0)</f>
        <v>0</v>
      </c>
      <c r="CW42">
        <f>IF(OR('Qualitative Daten'!CW49="x-3",'Qualitative Daten'!CW49="-3+x"),1,0)</f>
        <v>0</v>
      </c>
      <c r="CX42">
        <f>IF(OR('Qualitative Daten'!CX49="2a",'Qualitative Daten'!CX49="a+a",'Qualitative Daten'!CX49="a*2",'Qualitative Daten'!CX49="2*a"),1,0)</f>
        <v>0</v>
      </c>
      <c r="CZ42">
        <f t="shared" si="0"/>
        <v>5</v>
      </c>
      <c r="DA42">
        <f t="shared" si="1"/>
        <v>95</v>
      </c>
      <c r="DB42">
        <f>COUNTIF('Qualitative Daten'!C49:CX49,999)</f>
        <v>0</v>
      </c>
      <c r="DC42">
        <f t="shared" si="2"/>
        <v>95</v>
      </c>
      <c r="DD42" s="2">
        <f t="shared" si="3"/>
        <v>0.05</v>
      </c>
      <c r="DE42" s="2">
        <f t="shared" si="4"/>
        <v>2.4390243902439025E-2</v>
      </c>
      <c r="DF42" s="2">
        <f t="shared" si="5"/>
        <v>7.1428571428571425E-2</v>
      </c>
      <c r="DG42" s="2">
        <f t="shared" si="6"/>
        <v>0.22222222222222221</v>
      </c>
      <c r="DH42" s="2">
        <f t="shared" si="7"/>
        <v>0</v>
      </c>
      <c r="DI42" s="2">
        <f t="shared" si="8"/>
        <v>0</v>
      </c>
      <c r="DJ42" s="2">
        <f t="shared" si="9"/>
        <v>8.3333333333333329E-2</v>
      </c>
    </row>
    <row r="43" spans="1:114" x14ac:dyDescent="0.35">
      <c r="A43">
        <f>'Qualitative Daten'!A50</f>
        <v>0</v>
      </c>
      <c r="B43">
        <f>'Qualitative Daten'!B50</f>
        <v>0</v>
      </c>
      <c r="C43">
        <f>IF('Qualitative Daten'!C50=7000,1,0)</f>
        <v>0</v>
      </c>
      <c r="D43">
        <f>IF('Qualitative Daten'!D50=5300,1,0)</f>
        <v>0</v>
      </c>
      <c r="E43">
        <f>IF('Qualitative Daten'!E50=4080,1,0)</f>
        <v>0</v>
      </c>
      <c r="F43">
        <f>IF('Qualitative Daten'!F50=12500,1,0)</f>
        <v>0</v>
      </c>
      <c r="G43">
        <f>IF('Qualitative Daten'!G50=9900,1,0)</f>
        <v>0</v>
      </c>
      <c r="H43">
        <f>IF('Qualitative Daten'!H50=4600,1,0)</f>
        <v>0</v>
      </c>
      <c r="I43">
        <f>IF('Qualitative Daten'!I50=4000,1,0)</f>
        <v>0</v>
      </c>
      <c r="J43">
        <f>IF('Qualitative Daten'!J50=6999,1,0)</f>
        <v>0</v>
      </c>
      <c r="K43">
        <f>IF('Qualitative Daten'!K50=2490,1,0)</f>
        <v>0</v>
      </c>
      <c r="L43">
        <f>IF('Qualitative Daten'!L50=3900,1,0)</f>
        <v>0</v>
      </c>
      <c r="M43">
        <f>IF('Qualitative Daten'!M50="&gt;",1,0)</f>
        <v>0</v>
      </c>
      <c r="N43">
        <f>IF('Qualitative Daten'!N50="&gt;",1,0)</f>
        <v>0</v>
      </c>
      <c r="O43">
        <f>IF('Qualitative Daten'!O50="&lt;",1,0)</f>
        <v>0</v>
      </c>
      <c r="P43">
        <f>IF('Qualitative Daten'!P50=500,1,0)</f>
        <v>0</v>
      </c>
      <c r="Q43">
        <f>IF('Qualitative Daten'!Q50=836,1,0)</f>
        <v>0</v>
      </c>
      <c r="R43">
        <f>IF('Qualitative Daten'!R50=4500,1,0)</f>
        <v>0</v>
      </c>
      <c r="S43">
        <f>IF('Qualitative Daten'!S50=64000,1,0)</f>
        <v>0</v>
      </c>
      <c r="T43">
        <f>IF('Qualitative Daten'!T50=699,1,0)</f>
        <v>0</v>
      </c>
      <c r="U43">
        <f>IF('Qualitative Daten'!U50=254,1,0)</f>
        <v>0</v>
      </c>
      <c r="V43">
        <f>IF('Qualitative Daten'!V50=2500,1,0)</f>
        <v>0</v>
      </c>
      <c r="W43">
        <f>IF('Qualitative Daten'!W50=49000,1,0)</f>
        <v>0</v>
      </c>
      <c r="X43">
        <f>IF('Qualitative Daten'!X50=45,1,0)</f>
        <v>0</v>
      </c>
      <c r="Y43">
        <f>IF('Qualitative Daten'!Y50=699,1,0)</f>
        <v>0</v>
      </c>
      <c r="Z43">
        <f>IF('Qualitative Daten'!Z50=51,1,0)</f>
        <v>0</v>
      </c>
      <c r="AA43">
        <f>IF('Qualitative Daten'!AA50=78,1,0)</f>
        <v>0</v>
      </c>
      <c r="AB43">
        <f>IF('Qualitative Daten'!AB50=6,1,0)</f>
        <v>0</v>
      </c>
      <c r="AC43">
        <f>IF('Qualitative Daten'!AC50=80,1,0)</f>
        <v>0</v>
      </c>
      <c r="AD43">
        <f>IF('Qualitative Daten'!AD50=32,1,0)</f>
        <v>0</v>
      </c>
      <c r="AE43">
        <f>IF('Qualitative Daten'!AE50=0,1,0)</f>
        <v>1</v>
      </c>
      <c r="AF43">
        <f>IF('Qualitative Daten'!AF50=35000,1,0)</f>
        <v>0</v>
      </c>
      <c r="AG43">
        <f>IF('Qualitative Daten'!AG50=1000,1,0)</f>
        <v>0</v>
      </c>
      <c r="AH43">
        <f>IF('Qualitative Daten'!AH50=8,1,0)</f>
        <v>0</v>
      </c>
      <c r="AI43">
        <f>IF('Qualitative Daten'!AI50=1,1,0)</f>
        <v>0</v>
      </c>
      <c r="AJ43">
        <f>IF('Qualitative Daten'!AJ50=7,1,0)</f>
        <v>0</v>
      </c>
      <c r="AK43">
        <f>IF('Qualitative Daten'!AK50=8,1,0)</f>
        <v>0</v>
      </c>
      <c r="AL43">
        <f>IF('Qualitative Daten'!AL50=600,1,0)</f>
        <v>0</v>
      </c>
      <c r="AM43">
        <f>IF('Qualitative Daten'!AM50=800,1,0)</f>
        <v>0</v>
      </c>
      <c r="AN43">
        <f>IF('Qualitative Daten'!AN50=42,1,0)</f>
        <v>0</v>
      </c>
      <c r="AO43">
        <f>IF('Qualitative Daten'!AO50=43,1,0)</f>
        <v>0</v>
      </c>
      <c r="AP43">
        <f>IF('Qualitative Daten'!AP50=9,1,0)</f>
        <v>0</v>
      </c>
      <c r="AQ43">
        <f>IF('Qualitative Daten'!AQ50=81,1,0)</f>
        <v>0</v>
      </c>
      <c r="AR43">
        <f>IF('Qualitative Daten'!AR50=1,1,0)</f>
        <v>0</v>
      </c>
      <c r="AS43">
        <f>IF('Qualitative Daten'!AS50=1,1,0)</f>
        <v>0</v>
      </c>
      <c r="AT43">
        <f>IF(OR('Qualitative Daten'!AT50=0.6,'Qualitative Daten'!AT50="3'5"),1,0)</f>
        <v>0</v>
      </c>
      <c r="AU43">
        <f>IF(OR('Qualitative Daten'!AU50=2.25,'Qualitative Daten'!AU50="2,1'4",'Qualitative Daten'!AU50="9'4"),1,0)</f>
        <v>0</v>
      </c>
      <c r="AV43">
        <f>IF('Qualitative Daten'!AV50=3,1,0)</f>
        <v>0</v>
      </c>
      <c r="AW43">
        <f>IF('Qualitative Daten'!AW50=6,1,0)</f>
        <v>0</v>
      </c>
      <c r="AX43">
        <f>IF('Qualitative Daten'!AX50=0,1,0)</f>
        <v>1</v>
      </c>
      <c r="AY43">
        <f>IF('Qualitative Daten'!AY50=3,1,0)</f>
        <v>0</v>
      </c>
      <c r="AZ43">
        <f>IF(OR('Qualitative Daten'!AZ50="7'5",'Qualitative Daten'!AZ50="1,2'5"),1,0)</f>
        <v>0</v>
      </c>
      <c r="BA43">
        <f>IF('Qualitative Daten'!BA50="1'8",1,0)</f>
        <v>0</v>
      </c>
      <c r="BB43">
        <f>IF('Qualitative Daten'!BB50="12'25",1,0)</f>
        <v>0</v>
      </c>
      <c r="BC43">
        <f>IF(OR('Qualitative Daten'!BC50="6'15",'Qualitative Daten'!BC50="2'5",'Qualitative Daten'!BC50="90'225",'Qualitative Daten'!BC50=0.4),1,0)</f>
        <v>0</v>
      </c>
      <c r="BD43">
        <f>IF(OR('Qualitative Daten'!BD50="9'2",'Qualitative Daten'!BD50=4.5,'Qualitative Daten'!BD50="4,1'2"),1,0)</f>
        <v>0</v>
      </c>
      <c r="BE43">
        <f>IF('Qualitative Daten'!BE50="15'16",1,0)</f>
        <v>0</v>
      </c>
      <c r="BF43">
        <f>IF('Qualitative Daten'!BF50=2.56,1,0)</f>
        <v>0</v>
      </c>
      <c r="BG43">
        <f>IF('Qualitative Daten'!BG50=1.49,1,0)</f>
        <v>0</v>
      </c>
      <c r="BH43">
        <f>IF('Qualitative Daten'!BH50=3.5,1,0)</f>
        <v>0</v>
      </c>
      <c r="BI43">
        <f>IF('Qualitative Daten'!BI50=4.82,1,0)</f>
        <v>0</v>
      </c>
      <c r="BJ43">
        <f>IF('Qualitative Daten'!BJ50=22.38,1,0)</f>
        <v>0</v>
      </c>
      <c r="BK43">
        <f>IF(AND('Qualitative Daten'!BK50&gt;2.6,'Qualitative Daten'!BK50&lt;&gt;999),1,0)</f>
        <v>0</v>
      </c>
      <c r="BL43">
        <f>IF('Qualitative Daten'!BL50&lt;0.06,1,0)</f>
        <v>1</v>
      </c>
      <c r="BM43">
        <f>IF(AND('Qualitative Daten'!BM50&gt;-2.5,'Qualitative Daten'!BM50&lt;&gt;999),1,0)</f>
        <v>1</v>
      </c>
      <c r="BN43">
        <f>IF('Qualitative Daten'!BN50&lt;-0.3,1,0)</f>
        <v>0</v>
      </c>
      <c r="BO43">
        <f>IF('Qualitative Daten'!BO50=-2,1,0)</f>
        <v>0</v>
      </c>
      <c r="BP43">
        <f>IF('Qualitative Daten'!BP50=-4,1,0)</f>
        <v>0</v>
      </c>
      <c r="BQ43">
        <f>IF('Qualitative Daten'!BQ50=-8,1,0)</f>
        <v>0</v>
      </c>
      <c r="BR43">
        <f>IF('Qualitative Daten'!BR50=-6,1,0)</f>
        <v>0</v>
      </c>
      <c r="BS43">
        <f>IF('Qualitative Daten'!BS50=15,1,0)</f>
        <v>0</v>
      </c>
      <c r="BT43">
        <f>IF('Qualitative Daten'!BT50=5,1,0)</f>
        <v>0</v>
      </c>
      <c r="BU43">
        <f>IF('Qualitative Daten'!BU50=2,1,0)</f>
        <v>0</v>
      </c>
      <c r="BV43">
        <f>IF('Qualitative Daten'!BV50=-12,1,0)</f>
        <v>0</v>
      </c>
      <c r="BW43">
        <f>IF('Qualitative Daten'!BW50=17,1,0)</f>
        <v>0</v>
      </c>
      <c r="BX43">
        <f>IF('Qualitative Daten'!BX50=-4,1,0)</f>
        <v>0</v>
      </c>
      <c r="BY43">
        <f>IF('Qualitative Daten'!BY50=2,1,0)</f>
        <v>0</v>
      </c>
      <c r="BZ43">
        <f>IF('Qualitative Daten'!BZ50=6,1,0)</f>
        <v>0</v>
      </c>
      <c r="CA43">
        <f>IF('Qualitative Daten'!CA50=12,1,0)</f>
        <v>0</v>
      </c>
      <c r="CB43">
        <f>IF('Qualitative Daten'!CB50=80,1,0)</f>
        <v>0</v>
      </c>
      <c r="CC43">
        <f>IF('Qualitative Daten'!CC50=750,1,0)</f>
        <v>0</v>
      </c>
      <c r="CD43">
        <f>IF('Qualitative Daten'!CD50=27,1,0)</f>
        <v>0</v>
      </c>
      <c r="CE43">
        <f>IF('Qualitative Daten'!CE50=200,1,0)</f>
        <v>0</v>
      </c>
      <c r="CF43">
        <f>IF('Qualitative Daten'!CF50=3,1,0)</f>
        <v>0</v>
      </c>
      <c r="CG43">
        <f>IF('Qualitative Daten'!CG50=1,1,0)</f>
        <v>0</v>
      </c>
      <c r="CH43">
        <f>IF('Qualitative Daten'!CH50=75,1,0)</f>
        <v>0</v>
      </c>
      <c r="CI43">
        <f>IF('Qualitative Daten'!CI50=50,1,0)</f>
        <v>0</v>
      </c>
      <c r="CJ43">
        <f>IF('Qualitative Daten'!CJ50=20,1,0)</f>
        <v>0</v>
      </c>
      <c r="CK43">
        <f>IF('Qualitative Daten'!CK50=45,1,0)</f>
        <v>0</v>
      </c>
      <c r="CL43">
        <f>IF('Qualitative Daten'!CL50=20,1,0)</f>
        <v>0</v>
      </c>
      <c r="CM43">
        <f>IF(OR('Qualitative Daten'!CM50="a+a+4+4",'Qualitative Daten'!CM50="2a+8",'Qualitative Daten'!CM50="2a+2*4",'Qualitative Daten'!CM50="a+4+a+4",'Qualitative Daten'!CM50="2*a+2*4",'Qualitative Daten'!CM50="a*2+4*2",'Qualitative Daten'!CM50="2(a+4)"),1,0)</f>
        <v>0</v>
      </c>
      <c r="CN43">
        <f>IF('Qualitative Daten'!CN50=0,1,0)</f>
        <v>1</v>
      </c>
      <c r="CO43">
        <f>IF('Qualitative Daten'!CO50=3,1,0)</f>
        <v>0</v>
      </c>
      <c r="CP43">
        <f>IF('Qualitative Daten'!CP50=698,1,0)</f>
        <v>0</v>
      </c>
      <c r="CQ43">
        <f>IF('Qualitative Daten'!CQ50=73,1,0)</f>
        <v>0</v>
      </c>
      <c r="CR43">
        <f>IF('Qualitative Daten'!CR50=37,1,0)</f>
        <v>0</v>
      </c>
      <c r="CS43">
        <f>IF('Qualitative Daten'!CS50=2,1,0)</f>
        <v>0</v>
      </c>
      <c r="CT43">
        <f>IF('Qualitative Daten'!CT50=3,1,0)</f>
        <v>0</v>
      </c>
      <c r="CU43">
        <f>IF('Qualitative Daten'!CU50=2,1,0)</f>
        <v>0</v>
      </c>
      <c r="CV43">
        <f>IF(OR('Qualitative Daten'!CV50="x+3",'Qualitative Daten'!CV50="3+x"),1,0)</f>
        <v>0</v>
      </c>
      <c r="CW43">
        <f>IF(OR('Qualitative Daten'!CW50="x-3",'Qualitative Daten'!CW50="-3+x"),1,0)</f>
        <v>0</v>
      </c>
      <c r="CX43">
        <f>IF(OR('Qualitative Daten'!CX50="2a",'Qualitative Daten'!CX50="a+a",'Qualitative Daten'!CX50="a*2",'Qualitative Daten'!CX50="2*a"),1,0)</f>
        <v>0</v>
      </c>
      <c r="CZ43">
        <f t="shared" si="0"/>
        <v>5</v>
      </c>
      <c r="DA43">
        <f t="shared" si="1"/>
        <v>95</v>
      </c>
      <c r="DB43">
        <f>COUNTIF('Qualitative Daten'!C50:CX50,999)</f>
        <v>0</v>
      </c>
      <c r="DC43">
        <f t="shared" si="2"/>
        <v>95</v>
      </c>
      <c r="DD43" s="2">
        <f t="shared" si="3"/>
        <v>0.05</v>
      </c>
      <c r="DE43" s="2">
        <f t="shared" si="4"/>
        <v>2.4390243902439025E-2</v>
      </c>
      <c r="DF43" s="2">
        <f t="shared" si="5"/>
        <v>7.1428571428571425E-2</v>
      </c>
      <c r="DG43" s="2">
        <f t="shared" si="6"/>
        <v>0.22222222222222221</v>
      </c>
      <c r="DH43" s="2">
        <f t="shared" si="7"/>
        <v>0</v>
      </c>
      <c r="DI43" s="2">
        <f t="shared" si="8"/>
        <v>0</v>
      </c>
      <c r="DJ43" s="2">
        <f t="shared" si="9"/>
        <v>8.3333333333333329E-2</v>
      </c>
    </row>
    <row r="44" spans="1:114" x14ac:dyDescent="0.35">
      <c r="A44">
        <f>'Qualitative Daten'!A51</f>
        <v>0</v>
      </c>
      <c r="B44">
        <f>'Qualitative Daten'!B51</f>
        <v>0</v>
      </c>
      <c r="C44">
        <f>IF('Qualitative Daten'!C51=7000,1,0)</f>
        <v>0</v>
      </c>
      <c r="D44">
        <f>IF('Qualitative Daten'!D51=5300,1,0)</f>
        <v>0</v>
      </c>
      <c r="E44">
        <f>IF('Qualitative Daten'!E51=4080,1,0)</f>
        <v>0</v>
      </c>
      <c r="F44">
        <f>IF('Qualitative Daten'!F51=12500,1,0)</f>
        <v>0</v>
      </c>
      <c r="G44">
        <f>IF('Qualitative Daten'!G51=9900,1,0)</f>
        <v>0</v>
      </c>
      <c r="H44">
        <f>IF('Qualitative Daten'!H51=4600,1,0)</f>
        <v>0</v>
      </c>
      <c r="I44">
        <f>IF('Qualitative Daten'!I51=4000,1,0)</f>
        <v>0</v>
      </c>
      <c r="J44">
        <f>IF('Qualitative Daten'!J51=6999,1,0)</f>
        <v>0</v>
      </c>
      <c r="K44">
        <f>IF('Qualitative Daten'!K51=2490,1,0)</f>
        <v>0</v>
      </c>
      <c r="L44">
        <f>IF('Qualitative Daten'!L51=3900,1,0)</f>
        <v>0</v>
      </c>
      <c r="M44">
        <f>IF('Qualitative Daten'!M51="&gt;",1,0)</f>
        <v>0</v>
      </c>
      <c r="N44">
        <f>IF('Qualitative Daten'!N51="&gt;",1,0)</f>
        <v>0</v>
      </c>
      <c r="O44">
        <f>IF('Qualitative Daten'!O51="&lt;",1,0)</f>
        <v>0</v>
      </c>
      <c r="P44">
        <f>IF('Qualitative Daten'!P51=500,1,0)</f>
        <v>0</v>
      </c>
      <c r="Q44">
        <f>IF('Qualitative Daten'!Q51=836,1,0)</f>
        <v>0</v>
      </c>
      <c r="R44">
        <f>IF('Qualitative Daten'!R51=4500,1,0)</f>
        <v>0</v>
      </c>
      <c r="S44">
        <f>IF('Qualitative Daten'!S51=64000,1,0)</f>
        <v>0</v>
      </c>
      <c r="T44">
        <f>IF('Qualitative Daten'!T51=699,1,0)</f>
        <v>0</v>
      </c>
      <c r="U44">
        <f>IF('Qualitative Daten'!U51=254,1,0)</f>
        <v>0</v>
      </c>
      <c r="V44">
        <f>IF('Qualitative Daten'!V51=2500,1,0)</f>
        <v>0</v>
      </c>
      <c r="W44">
        <f>IF('Qualitative Daten'!W51=49000,1,0)</f>
        <v>0</v>
      </c>
      <c r="X44">
        <f>IF('Qualitative Daten'!X51=45,1,0)</f>
        <v>0</v>
      </c>
      <c r="Y44">
        <f>IF('Qualitative Daten'!Y51=699,1,0)</f>
        <v>0</v>
      </c>
      <c r="Z44">
        <f>IF('Qualitative Daten'!Z51=51,1,0)</f>
        <v>0</v>
      </c>
      <c r="AA44">
        <f>IF('Qualitative Daten'!AA51=78,1,0)</f>
        <v>0</v>
      </c>
      <c r="AB44">
        <f>IF('Qualitative Daten'!AB51=6,1,0)</f>
        <v>0</v>
      </c>
      <c r="AC44">
        <f>IF('Qualitative Daten'!AC51=80,1,0)</f>
        <v>0</v>
      </c>
      <c r="AD44">
        <f>IF('Qualitative Daten'!AD51=32,1,0)</f>
        <v>0</v>
      </c>
      <c r="AE44">
        <f>IF('Qualitative Daten'!AE51=0,1,0)</f>
        <v>1</v>
      </c>
      <c r="AF44">
        <f>IF('Qualitative Daten'!AF51=35000,1,0)</f>
        <v>0</v>
      </c>
      <c r="AG44">
        <f>IF('Qualitative Daten'!AG51=1000,1,0)</f>
        <v>0</v>
      </c>
      <c r="AH44">
        <f>IF('Qualitative Daten'!AH51=8,1,0)</f>
        <v>0</v>
      </c>
      <c r="AI44">
        <f>IF('Qualitative Daten'!AI51=1,1,0)</f>
        <v>0</v>
      </c>
      <c r="AJ44">
        <f>IF('Qualitative Daten'!AJ51=7,1,0)</f>
        <v>0</v>
      </c>
      <c r="AK44">
        <f>IF('Qualitative Daten'!AK51=8,1,0)</f>
        <v>0</v>
      </c>
      <c r="AL44">
        <f>IF('Qualitative Daten'!AL51=600,1,0)</f>
        <v>0</v>
      </c>
      <c r="AM44">
        <f>IF('Qualitative Daten'!AM51=800,1,0)</f>
        <v>0</v>
      </c>
      <c r="AN44">
        <f>IF('Qualitative Daten'!AN51=42,1,0)</f>
        <v>0</v>
      </c>
      <c r="AO44">
        <f>IF('Qualitative Daten'!AO51=43,1,0)</f>
        <v>0</v>
      </c>
      <c r="AP44">
        <f>IF('Qualitative Daten'!AP51=9,1,0)</f>
        <v>0</v>
      </c>
      <c r="AQ44">
        <f>IF('Qualitative Daten'!AQ51=81,1,0)</f>
        <v>0</v>
      </c>
      <c r="AR44">
        <f>IF('Qualitative Daten'!AR51=1,1,0)</f>
        <v>0</v>
      </c>
      <c r="AS44">
        <f>IF('Qualitative Daten'!AS51=1,1,0)</f>
        <v>0</v>
      </c>
      <c r="AT44">
        <f>IF(OR('Qualitative Daten'!AT51=0.6,'Qualitative Daten'!AT51="3'5"),1,0)</f>
        <v>0</v>
      </c>
      <c r="AU44">
        <f>IF(OR('Qualitative Daten'!AU51=2.25,'Qualitative Daten'!AU51="2,1'4",'Qualitative Daten'!AU51="9'4"),1,0)</f>
        <v>0</v>
      </c>
      <c r="AV44">
        <f>IF('Qualitative Daten'!AV51=3,1,0)</f>
        <v>0</v>
      </c>
      <c r="AW44">
        <f>IF('Qualitative Daten'!AW51=6,1,0)</f>
        <v>0</v>
      </c>
      <c r="AX44">
        <f>IF('Qualitative Daten'!AX51=0,1,0)</f>
        <v>1</v>
      </c>
      <c r="AY44">
        <f>IF('Qualitative Daten'!AY51=3,1,0)</f>
        <v>0</v>
      </c>
      <c r="AZ44">
        <f>IF(OR('Qualitative Daten'!AZ51="7'5",'Qualitative Daten'!AZ51="1,2'5"),1,0)</f>
        <v>0</v>
      </c>
      <c r="BA44">
        <f>IF('Qualitative Daten'!BA51="1'8",1,0)</f>
        <v>0</v>
      </c>
      <c r="BB44">
        <f>IF('Qualitative Daten'!BB51="12'25",1,0)</f>
        <v>0</v>
      </c>
      <c r="BC44">
        <f>IF(OR('Qualitative Daten'!BC51="6'15",'Qualitative Daten'!BC51="2'5",'Qualitative Daten'!BC51="90'225",'Qualitative Daten'!BC51=0.4),1,0)</f>
        <v>0</v>
      </c>
      <c r="BD44">
        <f>IF(OR('Qualitative Daten'!BD51="9'2",'Qualitative Daten'!BD51=4.5,'Qualitative Daten'!BD51="4,1'2"),1,0)</f>
        <v>0</v>
      </c>
      <c r="BE44">
        <f>IF('Qualitative Daten'!BE51="15'16",1,0)</f>
        <v>0</v>
      </c>
      <c r="BF44">
        <f>IF('Qualitative Daten'!BF51=2.56,1,0)</f>
        <v>0</v>
      </c>
      <c r="BG44">
        <f>IF('Qualitative Daten'!BG51=1.49,1,0)</f>
        <v>0</v>
      </c>
      <c r="BH44">
        <f>IF('Qualitative Daten'!BH51=3.5,1,0)</f>
        <v>0</v>
      </c>
      <c r="BI44">
        <f>IF('Qualitative Daten'!BI51=4.82,1,0)</f>
        <v>0</v>
      </c>
      <c r="BJ44">
        <f>IF('Qualitative Daten'!BJ51=22.38,1,0)</f>
        <v>0</v>
      </c>
      <c r="BK44">
        <f>IF(AND('Qualitative Daten'!BK51&gt;2.6,'Qualitative Daten'!BK51&lt;&gt;999),1,0)</f>
        <v>0</v>
      </c>
      <c r="BL44">
        <f>IF('Qualitative Daten'!BL51&lt;0.06,1,0)</f>
        <v>1</v>
      </c>
      <c r="BM44">
        <f>IF(AND('Qualitative Daten'!BM51&gt;-2.5,'Qualitative Daten'!BM51&lt;&gt;999),1,0)</f>
        <v>1</v>
      </c>
      <c r="BN44">
        <f>IF('Qualitative Daten'!BN51&lt;-0.3,1,0)</f>
        <v>0</v>
      </c>
      <c r="BO44">
        <f>IF('Qualitative Daten'!BO51=-2,1,0)</f>
        <v>0</v>
      </c>
      <c r="BP44">
        <f>IF('Qualitative Daten'!BP51=-4,1,0)</f>
        <v>0</v>
      </c>
      <c r="BQ44">
        <f>IF('Qualitative Daten'!BQ51=-8,1,0)</f>
        <v>0</v>
      </c>
      <c r="BR44">
        <f>IF('Qualitative Daten'!BR51=-6,1,0)</f>
        <v>0</v>
      </c>
      <c r="BS44">
        <f>IF('Qualitative Daten'!BS51=15,1,0)</f>
        <v>0</v>
      </c>
      <c r="BT44">
        <f>IF('Qualitative Daten'!BT51=5,1,0)</f>
        <v>0</v>
      </c>
      <c r="BU44">
        <f>IF('Qualitative Daten'!BU51=2,1,0)</f>
        <v>0</v>
      </c>
      <c r="BV44">
        <f>IF('Qualitative Daten'!BV51=-12,1,0)</f>
        <v>0</v>
      </c>
      <c r="BW44">
        <f>IF('Qualitative Daten'!BW51=17,1,0)</f>
        <v>0</v>
      </c>
      <c r="BX44">
        <f>IF('Qualitative Daten'!BX51=-4,1,0)</f>
        <v>0</v>
      </c>
      <c r="BY44">
        <f>IF('Qualitative Daten'!BY51=2,1,0)</f>
        <v>0</v>
      </c>
      <c r="BZ44">
        <f>IF('Qualitative Daten'!BZ51=6,1,0)</f>
        <v>0</v>
      </c>
      <c r="CA44">
        <f>IF('Qualitative Daten'!CA51=12,1,0)</f>
        <v>0</v>
      </c>
      <c r="CB44">
        <f>IF('Qualitative Daten'!CB51=80,1,0)</f>
        <v>0</v>
      </c>
      <c r="CC44">
        <f>IF('Qualitative Daten'!CC51=750,1,0)</f>
        <v>0</v>
      </c>
      <c r="CD44">
        <f>IF('Qualitative Daten'!CD51=27,1,0)</f>
        <v>0</v>
      </c>
      <c r="CE44">
        <f>IF('Qualitative Daten'!CE51=200,1,0)</f>
        <v>0</v>
      </c>
      <c r="CF44">
        <f>IF('Qualitative Daten'!CF51=3,1,0)</f>
        <v>0</v>
      </c>
      <c r="CG44">
        <f>IF('Qualitative Daten'!CG51=1,1,0)</f>
        <v>0</v>
      </c>
      <c r="CH44">
        <f>IF('Qualitative Daten'!CH51=75,1,0)</f>
        <v>0</v>
      </c>
      <c r="CI44">
        <f>IF('Qualitative Daten'!CI51=50,1,0)</f>
        <v>0</v>
      </c>
      <c r="CJ44">
        <f>IF('Qualitative Daten'!CJ51=20,1,0)</f>
        <v>0</v>
      </c>
      <c r="CK44">
        <f>IF('Qualitative Daten'!CK51=45,1,0)</f>
        <v>0</v>
      </c>
      <c r="CL44">
        <f>IF('Qualitative Daten'!CL51=20,1,0)</f>
        <v>0</v>
      </c>
      <c r="CM44">
        <f>IF(OR('Qualitative Daten'!CM51="a+a+4+4",'Qualitative Daten'!CM51="2a+8",'Qualitative Daten'!CM51="2a+2*4",'Qualitative Daten'!CM51="a+4+a+4",'Qualitative Daten'!CM51="2*a+2*4",'Qualitative Daten'!CM51="a*2+4*2",'Qualitative Daten'!CM51="2(a+4)"),1,0)</f>
        <v>0</v>
      </c>
      <c r="CN44">
        <f>IF('Qualitative Daten'!CN51=0,1,0)</f>
        <v>1</v>
      </c>
      <c r="CO44">
        <f>IF('Qualitative Daten'!CO51=3,1,0)</f>
        <v>0</v>
      </c>
      <c r="CP44">
        <f>IF('Qualitative Daten'!CP51=698,1,0)</f>
        <v>0</v>
      </c>
      <c r="CQ44">
        <f>IF('Qualitative Daten'!CQ51=73,1,0)</f>
        <v>0</v>
      </c>
      <c r="CR44">
        <f>IF('Qualitative Daten'!CR51=37,1,0)</f>
        <v>0</v>
      </c>
      <c r="CS44">
        <f>IF('Qualitative Daten'!CS51=2,1,0)</f>
        <v>0</v>
      </c>
      <c r="CT44">
        <f>IF('Qualitative Daten'!CT51=3,1,0)</f>
        <v>0</v>
      </c>
      <c r="CU44">
        <f>IF('Qualitative Daten'!CU51=2,1,0)</f>
        <v>0</v>
      </c>
      <c r="CV44">
        <f>IF(OR('Qualitative Daten'!CV51="x+3",'Qualitative Daten'!CV51="3+x"),1,0)</f>
        <v>0</v>
      </c>
      <c r="CW44">
        <f>IF(OR('Qualitative Daten'!CW51="x-3",'Qualitative Daten'!CW51="-3+x"),1,0)</f>
        <v>0</v>
      </c>
      <c r="CX44">
        <f>IF(OR('Qualitative Daten'!CX51="2a",'Qualitative Daten'!CX51="a+a",'Qualitative Daten'!CX51="a*2",'Qualitative Daten'!CX51="2*a"),1,0)</f>
        <v>0</v>
      </c>
      <c r="CZ44">
        <f t="shared" si="0"/>
        <v>5</v>
      </c>
      <c r="DA44">
        <f t="shared" si="1"/>
        <v>95</v>
      </c>
      <c r="DB44">
        <f>COUNTIF('Qualitative Daten'!C51:CX51,999)</f>
        <v>0</v>
      </c>
      <c r="DC44">
        <f t="shared" si="2"/>
        <v>95</v>
      </c>
      <c r="DD44" s="2">
        <f t="shared" si="3"/>
        <v>0.05</v>
      </c>
      <c r="DE44" s="2">
        <f t="shared" si="4"/>
        <v>2.4390243902439025E-2</v>
      </c>
      <c r="DF44" s="2">
        <f t="shared" si="5"/>
        <v>7.1428571428571425E-2</v>
      </c>
      <c r="DG44" s="2">
        <f t="shared" si="6"/>
        <v>0.22222222222222221</v>
      </c>
      <c r="DH44" s="2">
        <f t="shared" si="7"/>
        <v>0</v>
      </c>
      <c r="DI44" s="2">
        <f t="shared" si="8"/>
        <v>0</v>
      </c>
      <c r="DJ44" s="2">
        <f t="shared" si="9"/>
        <v>8.3333333333333329E-2</v>
      </c>
    </row>
    <row r="45" spans="1:114" x14ac:dyDescent="0.35">
      <c r="A45">
        <f>'Qualitative Daten'!A52</f>
        <v>0</v>
      </c>
      <c r="B45">
        <f>'Qualitative Daten'!B52</f>
        <v>0</v>
      </c>
      <c r="C45">
        <f>IF('Qualitative Daten'!C52=7000,1,0)</f>
        <v>0</v>
      </c>
      <c r="D45">
        <f>IF('Qualitative Daten'!D52=5300,1,0)</f>
        <v>0</v>
      </c>
      <c r="E45">
        <f>IF('Qualitative Daten'!E52=4080,1,0)</f>
        <v>0</v>
      </c>
      <c r="F45">
        <f>IF('Qualitative Daten'!F52=12500,1,0)</f>
        <v>0</v>
      </c>
      <c r="G45">
        <f>IF('Qualitative Daten'!G52=9900,1,0)</f>
        <v>0</v>
      </c>
      <c r="H45">
        <f>IF('Qualitative Daten'!H52=4600,1,0)</f>
        <v>0</v>
      </c>
      <c r="I45">
        <f>IF('Qualitative Daten'!I52=4000,1,0)</f>
        <v>0</v>
      </c>
      <c r="J45">
        <f>IF('Qualitative Daten'!J52=6999,1,0)</f>
        <v>0</v>
      </c>
      <c r="K45">
        <f>IF('Qualitative Daten'!K52=2490,1,0)</f>
        <v>0</v>
      </c>
      <c r="L45">
        <f>IF('Qualitative Daten'!L52=3900,1,0)</f>
        <v>0</v>
      </c>
      <c r="M45">
        <f>IF('Qualitative Daten'!M52="&gt;",1,0)</f>
        <v>0</v>
      </c>
      <c r="N45">
        <f>IF('Qualitative Daten'!N52="&gt;",1,0)</f>
        <v>0</v>
      </c>
      <c r="O45">
        <f>IF('Qualitative Daten'!O52="&lt;",1,0)</f>
        <v>0</v>
      </c>
      <c r="P45">
        <f>IF('Qualitative Daten'!P52=500,1,0)</f>
        <v>0</v>
      </c>
      <c r="Q45">
        <f>IF('Qualitative Daten'!Q52=836,1,0)</f>
        <v>0</v>
      </c>
      <c r="R45">
        <f>IF('Qualitative Daten'!R52=4500,1,0)</f>
        <v>0</v>
      </c>
      <c r="S45">
        <f>IF('Qualitative Daten'!S52=64000,1,0)</f>
        <v>0</v>
      </c>
      <c r="T45">
        <f>IF('Qualitative Daten'!T52=699,1,0)</f>
        <v>0</v>
      </c>
      <c r="U45">
        <f>IF('Qualitative Daten'!U52=254,1,0)</f>
        <v>0</v>
      </c>
      <c r="V45">
        <f>IF('Qualitative Daten'!V52=2500,1,0)</f>
        <v>0</v>
      </c>
      <c r="W45">
        <f>IF('Qualitative Daten'!W52=49000,1,0)</f>
        <v>0</v>
      </c>
      <c r="X45">
        <f>IF('Qualitative Daten'!X52=45,1,0)</f>
        <v>0</v>
      </c>
      <c r="Y45">
        <f>IF('Qualitative Daten'!Y52=699,1,0)</f>
        <v>0</v>
      </c>
      <c r="Z45">
        <f>IF('Qualitative Daten'!Z52=51,1,0)</f>
        <v>0</v>
      </c>
      <c r="AA45">
        <f>IF('Qualitative Daten'!AA52=78,1,0)</f>
        <v>0</v>
      </c>
      <c r="AB45">
        <f>IF('Qualitative Daten'!AB52=6,1,0)</f>
        <v>0</v>
      </c>
      <c r="AC45">
        <f>IF('Qualitative Daten'!AC52=80,1,0)</f>
        <v>0</v>
      </c>
      <c r="AD45">
        <f>IF('Qualitative Daten'!AD52=32,1,0)</f>
        <v>0</v>
      </c>
      <c r="AE45">
        <f>IF('Qualitative Daten'!AE52=0,1,0)</f>
        <v>1</v>
      </c>
      <c r="AF45">
        <f>IF('Qualitative Daten'!AF52=35000,1,0)</f>
        <v>0</v>
      </c>
      <c r="AG45">
        <f>IF('Qualitative Daten'!AG52=1000,1,0)</f>
        <v>0</v>
      </c>
      <c r="AH45">
        <f>IF('Qualitative Daten'!AH52=8,1,0)</f>
        <v>0</v>
      </c>
      <c r="AI45">
        <f>IF('Qualitative Daten'!AI52=1,1,0)</f>
        <v>0</v>
      </c>
      <c r="AJ45">
        <f>IF('Qualitative Daten'!AJ52=7,1,0)</f>
        <v>0</v>
      </c>
      <c r="AK45">
        <f>IF('Qualitative Daten'!AK52=8,1,0)</f>
        <v>0</v>
      </c>
      <c r="AL45">
        <f>IF('Qualitative Daten'!AL52=600,1,0)</f>
        <v>0</v>
      </c>
      <c r="AM45">
        <f>IF('Qualitative Daten'!AM52=800,1,0)</f>
        <v>0</v>
      </c>
      <c r="AN45">
        <f>IF('Qualitative Daten'!AN52=42,1,0)</f>
        <v>0</v>
      </c>
      <c r="AO45">
        <f>IF('Qualitative Daten'!AO52=43,1,0)</f>
        <v>0</v>
      </c>
      <c r="AP45">
        <f>IF('Qualitative Daten'!AP52=9,1,0)</f>
        <v>0</v>
      </c>
      <c r="AQ45">
        <f>IF('Qualitative Daten'!AQ52=81,1,0)</f>
        <v>0</v>
      </c>
      <c r="AR45">
        <f>IF('Qualitative Daten'!AR52=1,1,0)</f>
        <v>0</v>
      </c>
      <c r="AS45">
        <f>IF('Qualitative Daten'!AS52=1,1,0)</f>
        <v>0</v>
      </c>
      <c r="AT45">
        <f>IF(OR('Qualitative Daten'!AT52=0.6,'Qualitative Daten'!AT52="3'5"),1,0)</f>
        <v>0</v>
      </c>
      <c r="AU45">
        <f>IF(OR('Qualitative Daten'!AU52=2.25,'Qualitative Daten'!AU52="2,1'4",'Qualitative Daten'!AU52="9'4"),1,0)</f>
        <v>0</v>
      </c>
      <c r="AV45">
        <f>IF('Qualitative Daten'!AV52=3,1,0)</f>
        <v>0</v>
      </c>
      <c r="AW45">
        <f>IF('Qualitative Daten'!AW52=6,1,0)</f>
        <v>0</v>
      </c>
      <c r="AX45">
        <f>IF('Qualitative Daten'!AX52=0,1,0)</f>
        <v>1</v>
      </c>
      <c r="AY45">
        <f>IF('Qualitative Daten'!AY52=3,1,0)</f>
        <v>0</v>
      </c>
      <c r="AZ45">
        <f>IF(OR('Qualitative Daten'!AZ52="7'5",'Qualitative Daten'!AZ52="1,2'5"),1,0)</f>
        <v>0</v>
      </c>
      <c r="BA45">
        <f>IF('Qualitative Daten'!BA52="1'8",1,0)</f>
        <v>0</v>
      </c>
      <c r="BB45">
        <f>IF('Qualitative Daten'!BB52="12'25",1,0)</f>
        <v>0</v>
      </c>
      <c r="BC45">
        <f>IF(OR('Qualitative Daten'!BC52="6'15",'Qualitative Daten'!BC52="2'5",'Qualitative Daten'!BC52="90'225",'Qualitative Daten'!BC52=0.4),1,0)</f>
        <v>0</v>
      </c>
      <c r="BD45">
        <f>IF(OR('Qualitative Daten'!BD52="9'2",'Qualitative Daten'!BD52=4.5,'Qualitative Daten'!BD52="4,1'2"),1,0)</f>
        <v>0</v>
      </c>
      <c r="BE45">
        <f>IF('Qualitative Daten'!BE52="15'16",1,0)</f>
        <v>0</v>
      </c>
      <c r="BF45">
        <f>IF('Qualitative Daten'!BF52=2.56,1,0)</f>
        <v>0</v>
      </c>
      <c r="BG45">
        <f>IF('Qualitative Daten'!BG52=1.49,1,0)</f>
        <v>0</v>
      </c>
      <c r="BH45">
        <f>IF('Qualitative Daten'!BH52=3.5,1,0)</f>
        <v>0</v>
      </c>
      <c r="BI45">
        <f>IF('Qualitative Daten'!BI52=4.82,1,0)</f>
        <v>0</v>
      </c>
      <c r="BJ45">
        <f>IF('Qualitative Daten'!BJ52=22.38,1,0)</f>
        <v>0</v>
      </c>
      <c r="BK45">
        <f>IF(AND('Qualitative Daten'!BK52&gt;2.6,'Qualitative Daten'!BK52&lt;&gt;999),1,0)</f>
        <v>0</v>
      </c>
      <c r="BL45">
        <f>IF('Qualitative Daten'!BL52&lt;0.06,1,0)</f>
        <v>1</v>
      </c>
      <c r="BM45">
        <f>IF(AND('Qualitative Daten'!BM52&gt;-2.5,'Qualitative Daten'!BM52&lt;&gt;999),1,0)</f>
        <v>1</v>
      </c>
      <c r="BN45">
        <f>IF('Qualitative Daten'!BN52&lt;-0.3,1,0)</f>
        <v>0</v>
      </c>
      <c r="BO45">
        <f>IF('Qualitative Daten'!BO52=-2,1,0)</f>
        <v>0</v>
      </c>
      <c r="BP45">
        <f>IF('Qualitative Daten'!BP52=-4,1,0)</f>
        <v>0</v>
      </c>
      <c r="BQ45">
        <f>IF('Qualitative Daten'!BQ52=-8,1,0)</f>
        <v>0</v>
      </c>
      <c r="BR45">
        <f>IF('Qualitative Daten'!BR52=-6,1,0)</f>
        <v>0</v>
      </c>
      <c r="BS45">
        <f>IF('Qualitative Daten'!BS52=15,1,0)</f>
        <v>0</v>
      </c>
      <c r="BT45">
        <f>IF('Qualitative Daten'!BT52=5,1,0)</f>
        <v>0</v>
      </c>
      <c r="BU45">
        <f>IF('Qualitative Daten'!BU52=2,1,0)</f>
        <v>0</v>
      </c>
      <c r="BV45">
        <f>IF('Qualitative Daten'!BV52=-12,1,0)</f>
        <v>0</v>
      </c>
      <c r="BW45">
        <f>IF('Qualitative Daten'!BW52=17,1,0)</f>
        <v>0</v>
      </c>
      <c r="BX45">
        <f>IF('Qualitative Daten'!BX52=-4,1,0)</f>
        <v>0</v>
      </c>
      <c r="BY45">
        <f>IF('Qualitative Daten'!BY52=2,1,0)</f>
        <v>0</v>
      </c>
      <c r="BZ45">
        <f>IF('Qualitative Daten'!BZ52=6,1,0)</f>
        <v>0</v>
      </c>
      <c r="CA45">
        <f>IF('Qualitative Daten'!CA52=12,1,0)</f>
        <v>0</v>
      </c>
      <c r="CB45">
        <f>IF('Qualitative Daten'!CB52=80,1,0)</f>
        <v>0</v>
      </c>
      <c r="CC45">
        <f>IF('Qualitative Daten'!CC52=750,1,0)</f>
        <v>0</v>
      </c>
      <c r="CD45">
        <f>IF('Qualitative Daten'!CD52=27,1,0)</f>
        <v>0</v>
      </c>
      <c r="CE45">
        <f>IF('Qualitative Daten'!CE52=200,1,0)</f>
        <v>0</v>
      </c>
      <c r="CF45">
        <f>IF('Qualitative Daten'!CF52=3,1,0)</f>
        <v>0</v>
      </c>
      <c r="CG45">
        <f>IF('Qualitative Daten'!CG52=1,1,0)</f>
        <v>0</v>
      </c>
      <c r="CH45">
        <f>IF('Qualitative Daten'!CH52=75,1,0)</f>
        <v>0</v>
      </c>
      <c r="CI45">
        <f>IF('Qualitative Daten'!CI52=50,1,0)</f>
        <v>0</v>
      </c>
      <c r="CJ45">
        <f>IF('Qualitative Daten'!CJ52=20,1,0)</f>
        <v>0</v>
      </c>
      <c r="CK45">
        <f>IF('Qualitative Daten'!CK52=45,1,0)</f>
        <v>0</v>
      </c>
      <c r="CL45">
        <f>IF('Qualitative Daten'!CL52=20,1,0)</f>
        <v>0</v>
      </c>
      <c r="CM45">
        <f>IF(OR('Qualitative Daten'!CM52="a+a+4+4",'Qualitative Daten'!CM52="2a+8",'Qualitative Daten'!CM52="2a+2*4",'Qualitative Daten'!CM52="a+4+a+4",'Qualitative Daten'!CM52="2*a+2*4",'Qualitative Daten'!CM52="a*2+4*2",'Qualitative Daten'!CM52="2(a+4)"),1,0)</f>
        <v>0</v>
      </c>
      <c r="CN45">
        <f>IF('Qualitative Daten'!CN52=0,1,0)</f>
        <v>1</v>
      </c>
      <c r="CO45">
        <f>IF('Qualitative Daten'!CO52=3,1,0)</f>
        <v>0</v>
      </c>
      <c r="CP45">
        <f>IF('Qualitative Daten'!CP52=698,1,0)</f>
        <v>0</v>
      </c>
      <c r="CQ45">
        <f>IF('Qualitative Daten'!CQ52=73,1,0)</f>
        <v>0</v>
      </c>
      <c r="CR45">
        <f>IF('Qualitative Daten'!CR52=37,1,0)</f>
        <v>0</v>
      </c>
      <c r="CS45">
        <f>IF('Qualitative Daten'!CS52=2,1,0)</f>
        <v>0</v>
      </c>
      <c r="CT45">
        <f>IF('Qualitative Daten'!CT52=3,1,0)</f>
        <v>0</v>
      </c>
      <c r="CU45">
        <f>IF('Qualitative Daten'!CU52=2,1,0)</f>
        <v>0</v>
      </c>
      <c r="CV45">
        <f>IF(OR('Qualitative Daten'!CV52="x+3",'Qualitative Daten'!CV52="3+x"),1,0)</f>
        <v>0</v>
      </c>
      <c r="CW45">
        <f>IF(OR('Qualitative Daten'!CW52="x-3",'Qualitative Daten'!CW52="-3+x"),1,0)</f>
        <v>0</v>
      </c>
      <c r="CX45">
        <f>IF(OR('Qualitative Daten'!CX52="2a",'Qualitative Daten'!CX52="a+a",'Qualitative Daten'!CX52="a*2",'Qualitative Daten'!CX52="2*a"),1,0)</f>
        <v>0</v>
      </c>
      <c r="CZ45">
        <f t="shared" si="0"/>
        <v>5</v>
      </c>
      <c r="DA45">
        <f t="shared" si="1"/>
        <v>95</v>
      </c>
      <c r="DB45">
        <f>COUNTIF('Qualitative Daten'!C52:CX52,999)</f>
        <v>0</v>
      </c>
      <c r="DC45">
        <f t="shared" si="2"/>
        <v>95</v>
      </c>
      <c r="DD45" s="2">
        <f t="shared" si="3"/>
        <v>0.05</v>
      </c>
      <c r="DE45" s="2">
        <f t="shared" si="4"/>
        <v>2.4390243902439025E-2</v>
      </c>
      <c r="DF45" s="2">
        <f t="shared" si="5"/>
        <v>7.1428571428571425E-2</v>
      </c>
      <c r="DG45" s="2">
        <f t="shared" si="6"/>
        <v>0.22222222222222221</v>
      </c>
      <c r="DH45" s="2">
        <f t="shared" si="7"/>
        <v>0</v>
      </c>
      <c r="DI45" s="2">
        <f t="shared" si="8"/>
        <v>0</v>
      </c>
      <c r="DJ45" s="2">
        <f t="shared" si="9"/>
        <v>8.3333333333333329E-2</v>
      </c>
    </row>
    <row r="46" spans="1:114" x14ac:dyDescent="0.35">
      <c r="A46">
        <f>'Qualitative Daten'!A53</f>
        <v>0</v>
      </c>
      <c r="B46">
        <f>'Qualitative Daten'!B53</f>
        <v>0</v>
      </c>
      <c r="C46">
        <f>IF('Qualitative Daten'!C53=7000,1,0)</f>
        <v>0</v>
      </c>
      <c r="D46">
        <f>IF('Qualitative Daten'!D53=5300,1,0)</f>
        <v>0</v>
      </c>
      <c r="E46">
        <f>IF('Qualitative Daten'!E53=4080,1,0)</f>
        <v>0</v>
      </c>
      <c r="F46">
        <f>IF('Qualitative Daten'!F53=12500,1,0)</f>
        <v>0</v>
      </c>
      <c r="G46">
        <f>IF('Qualitative Daten'!G53=9900,1,0)</f>
        <v>0</v>
      </c>
      <c r="H46">
        <f>IF('Qualitative Daten'!H53=4600,1,0)</f>
        <v>0</v>
      </c>
      <c r="I46">
        <f>IF('Qualitative Daten'!I53=4000,1,0)</f>
        <v>0</v>
      </c>
      <c r="J46">
        <f>IF('Qualitative Daten'!J53=6999,1,0)</f>
        <v>0</v>
      </c>
      <c r="K46">
        <f>IF('Qualitative Daten'!K53=2490,1,0)</f>
        <v>0</v>
      </c>
      <c r="L46">
        <f>IF('Qualitative Daten'!L53=3900,1,0)</f>
        <v>0</v>
      </c>
      <c r="M46">
        <f>IF('Qualitative Daten'!M53="&gt;",1,0)</f>
        <v>0</v>
      </c>
      <c r="N46">
        <f>IF('Qualitative Daten'!N53="&gt;",1,0)</f>
        <v>0</v>
      </c>
      <c r="O46">
        <f>IF('Qualitative Daten'!O53="&lt;",1,0)</f>
        <v>0</v>
      </c>
      <c r="P46">
        <f>IF('Qualitative Daten'!P53=500,1,0)</f>
        <v>0</v>
      </c>
      <c r="Q46">
        <f>IF('Qualitative Daten'!Q53=836,1,0)</f>
        <v>0</v>
      </c>
      <c r="R46">
        <f>IF('Qualitative Daten'!R53=4500,1,0)</f>
        <v>0</v>
      </c>
      <c r="S46">
        <f>IF('Qualitative Daten'!S53=64000,1,0)</f>
        <v>0</v>
      </c>
      <c r="T46">
        <f>IF('Qualitative Daten'!T53=699,1,0)</f>
        <v>0</v>
      </c>
      <c r="U46">
        <f>IF('Qualitative Daten'!U53=254,1,0)</f>
        <v>0</v>
      </c>
      <c r="V46">
        <f>IF('Qualitative Daten'!V53=2500,1,0)</f>
        <v>0</v>
      </c>
      <c r="W46">
        <f>IF('Qualitative Daten'!W53=49000,1,0)</f>
        <v>0</v>
      </c>
      <c r="X46">
        <f>IF('Qualitative Daten'!X53=45,1,0)</f>
        <v>0</v>
      </c>
      <c r="Y46">
        <f>IF('Qualitative Daten'!Y53=699,1,0)</f>
        <v>0</v>
      </c>
      <c r="Z46">
        <f>IF('Qualitative Daten'!Z53=51,1,0)</f>
        <v>0</v>
      </c>
      <c r="AA46">
        <f>IF('Qualitative Daten'!AA53=78,1,0)</f>
        <v>0</v>
      </c>
      <c r="AB46">
        <f>IF('Qualitative Daten'!AB53=6,1,0)</f>
        <v>0</v>
      </c>
      <c r="AC46">
        <f>IF('Qualitative Daten'!AC53=80,1,0)</f>
        <v>0</v>
      </c>
      <c r="AD46">
        <f>IF('Qualitative Daten'!AD53=32,1,0)</f>
        <v>0</v>
      </c>
      <c r="AE46">
        <f>IF('Qualitative Daten'!AE53=0,1,0)</f>
        <v>1</v>
      </c>
      <c r="AF46">
        <f>IF('Qualitative Daten'!AF53=35000,1,0)</f>
        <v>0</v>
      </c>
      <c r="AG46">
        <f>IF('Qualitative Daten'!AG53=1000,1,0)</f>
        <v>0</v>
      </c>
      <c r="AH46">
        <f>IF('Qualitative Daten'!AH53=8,1,0)</f>
        <v>0</v>
      </c>
      <c r="AI46">
        <f>IF('Qualitative Daten'!AI53=1,1,0)</f>
        <v>0</v>
      </c>
      <c r="AJ46">
        <f>IF('Qualitative Daten'!AJ53=7,1,0)</f>
        <v>0</v>
      </c>
      <c r="AK46">
        <f>IF('Qualitative Daten'!AK53=8,1,0)</f>
        <v>0</v>
      </c>
      <c r="AL46">
        <f>IF('Qualitative Daten'!AL53=600,1,0)</f>
        <v>0</v>
      </c>
      <c r="AM46">
        <f>IF('Qualitative Daten'!AM53=800,1,0)</f>
        <v>0</v>
      </c>
      <c r="AN46">
        <f>IF('Qualitative Daten'!AN53=42,1,0)</f>
        <v>0</v>
      </c>
      <c r="AO46">
        <f>IF('Qualitative Daten'!AO53=43,1,0)</f>
        <v>0</v>
      </c>
      <c r="AP46">
        <f>IF('Qualitative Daten'!AP53=9,1,0)</f>
        <v>0</v>
      </c>
      <c r="AQ46">
        <f>IF('Qualitative Daten'!AQ53=81,1,0)</f>
        <v>0</v>
      </c>
      <c r="AR46">
        <f>IF('Qualitative Daten'!AR53=1,1,0)</f>
        <v>0</v>
      </c>
      <c r="AS46">
        <f>IF('Qualitative Daten'!AS53=1,1,0)</f>
        <v>0</v>
      </c>
      <c r="AT46">
        <f>IF(OR('Qualitative Daten'!AT53=0.6,'Qualitative Daten'!AT53="3'5"),1,0)</f>
        <v>0</v>
      </c>
      <c r="AU46">
        <f>IF(OR('Qualitative Daten'!AU53=2.25,'Qualitative Daten'!AU53="2,1'4",'Qualitative Daten'!AU53="9'4"),1,0)</f>
        <v>0</v>
      </c>
      <c r="AV46">
        <f>IF('Qualitative Daten'!AV53=3,1,0)</f>
        <v>0</v>
      </c>
      <c r="AW46">
        <f>IF('Qualitative Daten'!AW53=6,1,0)</f>
        <v>0</v>
      </c>
      <c r="AX46">
        <f>IF('Qualitative Daten'!AX53=0,1,0)</f>
        <v>1</v>
      </c>
      <c r="AY46">
        <f>IF('Qualitative Daten'!AY53=3,1,0)</f>
        <v>0</v>
      </c>
      <c r="AZ46">
        <f>IF(OR('Qualitative Daten'!AZ53="7'5",'Qualitative Daten'!AZ53="1,2'5"),1,0)</f>
        <v>0</v>
      </c>
      <c r="BA46">
        <f>IF('Qualitative Daten'!BA53="1'8",1,0)</f>
        <v>0</v>
      </c>
      <c r="BB46">
        <f>IF('Qualitative Daten'!BB53="12'25",1,0)</f>
        <v>0</v>
      </c>
      <c r="BC46">
        <f>IF(OR('Qualitative Daten'!BC53="6'15",'Qualitative Daten'!BC53="2'5",'Qualitative Daten'!BC53="90'225",'Qualitative Daten'!BC53=0.4),1,0)</f>
        <v>0</v>
      </c>
      <c r="BD46">
        <f>IF(OR('Qualitative Daten'!BD53="9'2",'Qualitative Daten'!BD53=4.5,'Qualitative Daten'!BD53="4,1'2"),1,0)</f>
        <v>0</v>
      </c>
      <c r="BE46">
        <f>IF('Qualitative Daten'!BE53="15'16",1,0)</f>
        <v>0</v>
      </c>
      <c r="BF46">
        <f>IF('Qualitative Daten'!BF53=2.56,1,0)</f>
        <v>0</v>
      </c>
      <c r="BG46">
        <f>IF('Qualitative Daten'!BG53=1.49,1,0)</f>
        <v>0</v>
      </c>
      <c r="BH46">
        <f>IF('Qualitative Daten'!BH53=3.5,1,0)</f>
        <v>0</v>
      </c>
      <c r="BI46">
        <f>IF('Qualitative Daten'!BI53=4.82,1,0)</f>
        <v>0</v>
      </c>
      <c r="BJ46">
        <f>IF('Qualitative Daten'!BJ53=22.38,1,0)</f>
        <v>0</v>
      </c>
      <c r="BK46">
        <f>IF(AND('Qualitative Daten'!BK53&gt;2.6,'Qualitative Daten'!BK53&lt;&gt;999),1,0)</f>
        <v>0</v>
      </c>
      <c r="BL46">
        <f>IF('Qualitative Daten'!BL53&lt;0.06,1,0)</f>
        <v>1</v>
      </c>
      <c r="BM46">
        <f>IF(AND('Qualitative Daten'!BM53&gt;-2.5,'Qualitative Daten'!BM53&lt;&gt;999),1,0)</f>
        <v>1</v>
      </c>
      <c r="BN46">
        <f>IF('Qualitative Daten'!BN53&lt;-0.3,1,0)</f>
        <v>0</v>
      </c>
      <c r="BO46">
        <f>IF('Qualitative Daten'!BO53=-2,1,0)</f>
        <v>0</v>
      </c>
      <c r="BP46">
        <f>IF('Qualitative Daten'!BP53=-4,1,0)</f>
        <v>0</v>
      </c>
      <c r="BQ46">
        <f>IF('Qualitative Daten'!BQ53=-8,1,0)</f>
        <v>0</v>
      </c>
      <c r="BR46">
        <f>IF('Qualitative Daten'!BR53=-6,1,0)</f>
        <v>0</v>
      </c>
      <c r="BS46">
        <f>IF('Qualitative Daten'!BS53=15,1,0)</f>
        <v>0</v>
      </c>
      <c r="BT46">
        <f>IF('Qualitative Daten'!BT53=5,1,0)</f>
        <v>0</v>
      </c>
      <c r="BU46">
        <f>IF('Qualitative Daten'!BU53=2,1,0)</f>
        <v>0</v>
      </c>
      <c r="BV46">
        <f>IF('Qualitative Daten'!BV53=-12,1,0)</f>
        <v>0</v>
      </c>
      <c r="BW46">
        <f>IF('Qualitative Daten'!BW53=17,1,0)</f>
        <v>0</v>
      </c>
      <c r="BX46">
        <f>IF('Qualitative Daten'!BX53=-4,1,0)</f>
        <v>0</v>
      </c>
      <c r="BY46">
        <f>IF('Qualitative Daten'!BY53=2,1,0)</f>
        <v>0</v>
      </c>
      <c r="BZ46">
        <f>IF('Qualitative Daten'!BZ53=6,1,0)</f>
        <v>0</v>
      </c>
      <c r="CA46">
        <f>IF('Qualitative Daten'!CA53=12,1,0)</f>
        <v>0</v>
      </c>
      <c r="CB46">
        <f>IF('Qualitative Daten'!CB53=80,1,0)</f>
        <v>0</v>
      </c>
      <c r="CC46">
        <f>IF('Qualitative Daten'!CC53=750,1,0)</f>
        <v>0</v>
      </c>
      <c r="CD46">
        <f>IF('Qualitative Daten'!CD53=27,1,0)</f>
        <v>0</v>
      </c>
      <c r="CE46">
        <f>IF('Qualitative Daten'!CE53=200,1,0)</f>
        <v>0</v>
      </c>
      <c r="CF46">
        <f>IF('Qualitative Daten'!CF53=3,1,0)</f>
        <v>0</v>
      </c>
      <c r="CG46">
        <f>IF('Qualitative Daten'!CG53=1,1,0)</f>
        <v>0</v>
      </c>
      <c r="CH46">
        <f>IF('Qualitative Daten'!CH53=75,1,0)</f>
        <v>0</v>
      </c>
      <c r="CI46">
        <f>IF('Qualitative Daten'!CI53=50,1,0)</f>
        <v>0</v>
      </c>
      <c r="CJ46">
        <f>IF('Qualitative Daten'!CJ53=20,1,0)</f>
        <v>0</v>
      </c>
      <c r="CK46">
        <f>IF('Qualitative Daten'!CK53=45,1,0)</f>
        <v>0</v>
      </c>
      <c r="CL46">
        <f>IF('Qualitative Daten'!CL53=20,1,0)</f>
        <v>0</v>
      </c>
      <c r="CM46">
        <f>IF(OR('Qualitative Daten'!CM53="a+a+4+4",'Qualitative Daten'!CM53="2a+8",'Qualitative Daten'!CM53="2a+2*4",'Qualitative Daten'!CM53="a+4+a+4",'Qualitative Daten'!CM53="2*a+2*4",'Qualitative Daten'!CM53="a*2+4*2",'Qualitative Daten'!CM53="2(a+4)"),1,0)</f>
        <v>0</v>
      </c>
      <c r="CN46">
        <f>IF('Qualitative Daten'!CN53=0,1,0)</f>
        <v>1</v>
      </c>
      <c r="CO46">
        <f>IF('Qualitative Daten'!CO53=3,1,0)</f>
        <v>0</v>
      </c>
      <c r="CP46">
        <f>IF('Qualitative Daten'!CP53=698,1,0)</f>
        <v>0</v>
      </c>
      <c r="CQ46">
        <f>IF('Qualitative Daten'!CQ53=73,1,0)</f>
        <v>0</v>
      </c>
      <c r="CR46">
        <f>IF('Qualitative Daten'!CR53=37,1,0)</f>
        <v>0</v>
      </c>
      <c r="CS46">
        <f>IF('Qualitative Daten'!CS53=2,1,0)</f>
        <v>0</v>
      </c>
      <c r="CT46">
        <f>IF('Qualitative Daten'!CT53=3,1,0)</f>
        <v>0</v>
      </c>
      <c r="CU46">
        <f>IF('Qualitative Daten'!CU53=2,1,0)</f>
        <v>0</v>
      </c>
      <c r="CV46">
        <f>IF(OR('Qualitative Daten'!CV53="x+3",'Qualitative Daten'!CV53="3+x"),1,0)</f>
        <v>0</v>
      </c>
      <c r="CW46">
        <f>IF(OR('Qualitative Daten'!CW53="x-3",'Qualitative Daten'!CW53="-3+x"),1,0)</f>
        <v>0</v>
      </c>
      <c r="CX46">
        <f>IF(OR('Qualitative Daten'!CX53="2a",'Qualitative Daten'!CX53="a+a",'Qualitative Daten'!CX53="a*2",'Qualitative Daten'!CX53="2*a"),1,0)</f>
        <v>0</v>
      </c>
      <c r="CZ46">
        <f t="shared" si="0"/>
        <v>5</v>
      </c>
      <c r="DA46">
        <f t="shared" si="1"/>
        <v>95</v>
      </c>
      <c r="DB46">
        <f>COUNTIF('Qualitative Daten'!C53:CX53,999)</f>
        <v>0</v>
      </c>
      <c r="DC46">
        <f t="shared" si="2"/>
        <v>95</v>
      </c>
      <c r="DD46" s="2">
        <f t="shared" si="3"/>
        <v>0.05</v>
      </c>
      <c r="DE46" s="2">
        <f t="shared" si="4"/>
        <v>2.4390243902439025E-2</v>
      </c>
      <c r="DF46" s="2">
        <f t="shared" si="5"/>
        <v>7.1428571428571425E-2</v>
      </c>
      <c r="DG46" s="2">
        <f t="shared" si="6"/>
        <v>0.22222222222222221</v>
      </c>
      <c r="DH46" s="2">
        <f t="shared" si="7"/>
        <v>0</v>
      </c>
      <c r="DI46" s="2">
        <f t="shared" si="8"/>
        <v>0</v>
      </c>
      <c r="DJ46" s="2">
        <f t="shared" si="9"/>
        <v>8.3333333333333329E-2</v>
      </c>
    </row>
    <row r="47" spans="1:114" x14ac:dyDescent="0.35">
      <c r="A47">
        <f>'Qualitative Daten'!A54</f>
        <v>0</v>
      </c>
      <c r="B47">
        <f>'Qualitative Daten'!B54</f>
        <v>0</v>
      </c>
      <c r="C47">
        <f>IF('Qualitative Daten'!C54=7000,1,0)</f>
        <v>0</v>
      </c>
      <c r="D47">
        <f>IF('Qualitative Daten'!D54=5300,1,0)</f>
        <v>0</v>
      </c>
      <c r="E47">
        <f>IF('Qualitative Daten'!E54=4080,1,0)</f>
        <v>0</v>
      </c>
      <c r="F47">
        <f>IF('Qualitative Daten'!F54=12500,1,0)</f>
        <v>0</v>
      </c>
      <c r="G47">
        <f>IF('Qualitative Daten'!G54=9900,1,0)</f>
        <v>0</v>
      </c>
      <c r="H47">
        <f>IF('Qualitative Daten'!H54=4600,1,0)</f>
        <v>0</v>
      </c>
      <c r="I47">
        <f>IF('Qualitative Daten'!I54=4000,1,0)</f>
        <v>0</v>
      </c>
      <c r="J47">
        <f>IF('Qualitative Daten'!J54=6999,1,0)</f>
        <v>0</v>
      </c>
      <c r="K47">
        <f>IF('Qualitative Daten'!K54=2490,1,0)</f>
        <v>0</v>
      </c>
      <c r="L47">
        <f>IF('Qualitative Daten'!L54=3900,1,0)</f>
        <v>0</v>
      </c>
      <c r="M47">
        <f>IF('Qualitative Daten'!M54="&gt;",1,0)</f>
        <v>0</v>
      </c>
      <c r="N47">
        <f>IF('Qualitative Daten'!N54="&gt;",1,0)</f>
        <v>0</v>
      </c>
      <c r="O47">
        <f>IF('Qualitative Daten'!O54="&lt;",1,0)</f>
        <v>0</v>
      </c>
      <c r="P47">
        <f>IF('Qualitative Daten'!P54=500,1,0)</f>
        <v>0</v>
      </c>
      <c r="Q47">
        <f>IF('Qualitative Daten'!Q54=836,1,0)</f>
        <v>0</v>
      </c>
      <c r="R47">
        <f>IF('Qualitative Daten'!R54=4500,1,0)</f>
        <v>0</v>
      </c>
      <c r="S47">
        <f>IF('Qualitative Daten'!S54=64000,1,0)</f>
        <v>0</v>
      </c>
      <c r="T47">
        <f>IF('Qualitative Daten'!T54=699,1,0)</f>
        <v>0</v>
      </c>
      <c r="U47">
        <f>IF('Qualitative Daten'!U54=254,1,0)</f>
        <v>0</v>
      </c>
      <c r="V47">
        <f>IF('Qualitative Daten'!V54=2500,1,0)</f>
        <v>0</v>
      </c>
      <c r="W47">
        <f>IF('Qualitative Daten'!W54=49000,1,0)</f>
        <v>0</v>
      </c>
      <c r="X47">
        <f>IF('Qualitative Daten'!X54=45,1,0)</f>
        <v>0</v>
      </c>
      <c r="Y47">
        <f>IF('Qualitative Daten'!Y54=699,1,0)</f>
        <v>0</v>
      </c>
      <c r="Z47">
        <f>IF('Qualitative Daten'!Z54=51,1,0)</f>
        <v>0</v>
      </c>
      <c r="AA47">
        <f>IF('Qualitative Daten'!AA54=78,1,0)</f>
        <v>0</v>
      </c>
      <c r="AB47">
        <f>IF('Qualitative Daten'!AB54=6,1,0)</f>
        <v>0</v>
      </c>
      <c r="AC47">
        <f>IF('Qualitative Daten'!AC54=80,1,0)</f>
        <v>0</v>
      </c>
      <c r="AD47">
        <f>IF('Qualitative Daten'!AD54=32,1,0)</f>
        <v>0</v>
      </c>
      <c r="AE47">
        <f>IF('Qualitative Daten'!AE54=0,1,0)</f>
        <v>1</v>
      </c>
      <c r="AF47">
        <f>IF('Qualitative Daten'!AF54=35000,1,0)</f>
        <v>0</v>
      </c>
      <c r="AG47">
        <f>IF('Qualitative Daten'!AG54=1000,1,0)</f>
        <v>0</v>
      </c>
      <c r="AH47">
        <f>IF('Qualitative Daten'!AH54=8,1,0)</f>
        <v>0</v>
      </c>
      <c r="AI47">
        <f>IF('Qualitative Daten'!AI54=1,1,0)</f>
        <v>0</v>
      </c>
      <c r="AJ47">
        <f>IF('Qualitative Daten'!AJ54=7,1,0)</f>
        <v>0</v>
      </c>
      <c r="AK47">
        <f>IF('Qualitative Daten'!AK54=8,1,0)</f>
        <v>0</v>
      </c>
      <c r="AL47">
        <f>IF('Qualitative Daten'!AL54=600,1,0)</f>
        <v>0</v>
      </c>
      <c r="AM47">
        <f>IF('Qualitative Daten'!AM54=800,1,0)</f>
        <v>0</v>
      </c>
      <c r="AN47">
        <f>IF('Qualitative Daten'!AN54=42,1,0)</f>
        <v>0</v>
      </c>
      <c r="AO47">
        <f>IF('Qualitative Daten'!AO54=43,1,0)</f>
        <v>0</v>
      </c>
      <c r="AP47">
        <f>IF('Qualitative Daten'!AP54=9,1,0)</f>
        <v>0</v>
      </c>
      <c r="AQ47">
        <f>IF('Qualitative Daten'!AQ54=81,1,0)</f>
        <v>0</v>
      </c>
      <c r="AR47">
        <f>IF('Qualitative Daten'!AR54=1,1,0)</f>
        <v>0</v>
      </c>
      <c r="AS47">
        <f>IF('Qualitative Daten'!AS54=1,1,0)</f>
        <v>0</v>
      </c>
      <c r="AT47">
        <f>IF(OR('Qualitative Daten'!AT54=0.6,'Qualitative Daten'!AT54="3'5"),1,0)</f>
        <v>0</v>
      </c>
      <c r="AU47">
        <f>IF(OR('Qualitative Daten'!AU54=2.25,'Qualitative Daten'!AU54="2,1'4",'Qualitative Daten'!AU54="9'4"),1,0)</f>
        <v>0</v>
      </c>
      <c r="AV47">
        <f>IF('Qualitative Daten'!AV54=3,1,0)</f>
        <v>0</v>
      </c>
      <c r="AW47">
        <f>IF('Qualitative Daten'!AW54=6,1,0)</f>
        <v>0</v>
      </c>
      <c r="AX47">
        <f>IF('Qualitative Daten'!AX54=0,1,0)</f>
        <v>1</v>
      </c>
      <c r="AY47">
        <f>IF('Qualitative Daten'!AY54=3,1,0)</f>
        <v>0</v>
      </c>
      <c r="AZ47">
        <f>IF(OR('Qualitative Daten'!AZ54="7'5",'Qualitative Daten'!AZ54="1,2'5"),1,0)</f>
        <v>0</v>
      </c>
      <c r="BA47">
        <f>IF('Qualitative Daten'!BA54="1'8",1,0)</f>
        <v>0</v>
      </c>
      <c r="BB47">
        <f>IF('Qualitative Daten'!BB54="12'25",1,0)</f>
        <v>0</v>
      </c>
      <c r="BC47">
        <f>IF(OR('Qualitative Daten'!BC54="6'15",'Qualitative Daten'!BC54="2'5",'Qualitative Daten'!BC54="90'225",'Qualitative Daten'!BC54=0.4),1,0)</f>
        <v>0</v>
      </c>
      <c r="BD47">
        <f>IF(OR('Qualitative Daten'!BD54="9'2",'Qualitative Daten'!BD54=4.5,'Qualitative Daten'!BD54="4,1'2"),1,0)</f>
        <v>0</v>
      </c>
      <c r="BE47">
        <f>IF('Qualitative Daten'!BE54="15'16",1,0)</f>
        <v>0</v>
      </c>
      <c r="BF47">
        <f>IF('Qualitative Daten'!BF54=2.56,1,0)</f>
        <v>0</v>
      </c>
      <c r="BG47">
        <f>IF('Qualitative Daten'!BG54=1.49,1,0)</f>
        <v>0</v>
      </c>
      <c r="BH47">
        <f>IF('Qualitative Daten'!BH54=3.5,1,0)</f>
        <v>0</v>
      </c>
      <c r="BI47">
        <f>IF('Qualitative Daten'!BI54=4.82,1,0)</f>
        <v>0</v>
      </c>
      <c r="BJ47">
        <f>IF('Qualitative Daten'!BJ54=22.38,1,0)</f>
        <v>0</v>
      </c>
      <c r="BK47">
        <f>IF(AND('Qualitative Daten'!BK54&gt;2.6,'Qualitative Daten'!BK54&lt;&gt;999),1,0)</f>
        <v>0</v>
      </c>
      <c r="BL47">
        <f>IF('Qualitative Daten'!BL54&lt;0.06,1,0)</f>
        <v>1</v>
      </c>
      <c r="BM47">
        <f>IF(AND('Qualitative Daten'!BM54&gt;-2.5,'Qualitative Daten'!BM54&lt;&gt;999),1,0)</f>
        <v>1</v>
      </c>
      <c r="BN47">
        <f>IF('Qualitative Daten'!BN54&lt;-0.3,1,0)</f>
        <v>0</v>
      </c>
      <c r="BO47">
        <f>IF('Qualitative Daten'!BO54=-2,1,0)</f>
        <v>0</v>
      </c>
      <c r="BP47">
        <f>IF('Qualitative Daten'!BP54=-4,1,0)</f>
        <v>0</v>
      </c>
      <c r="BQ47">
        <f>IF('Qualitative Daten'!BQ54=-8,1,0)</f>
        <v>0</v>
      </c>
      <c r="BR47">
        <f>IF('Qualitative Daten'!BR54=-6,1,0)</f>
        <v>0</v>
      </c>
      <c r="BS47">
        <f>IF('Qualitative Daten'!BS54=15,1,0)</f>
        <v>0</v>
      </c>
      <c r="BT47">
        <f>IF('Qualitative Daten'!BT54=5,1,0)</f>
        <v>0</v>
      </c>
      <c r="BU47">
        <f>IF('Qualitative Daten'!BU54=2,1,0)</f>
        <v>0</v>
      </c>
      <c r="BV47">
        <f>IF('Qualitative Daten'!BV54=-12,1,0)</f>
        <v>0</v>
      </c>
      <c r="BW47">
        <f>IF('Qualitative Daten'!BW54=17,1,0)</f>
        <v>0</v>
      </c>
      <c r="BX47">
        <f>IF('Qualitative Daten'!BX54=-4,1,0)</f>
        <v>0</v>
      </c>
      <c r="BY47">
        <f>IF('Qualitative Daten'!BY54=2,1,0)</f>
        <v>0</v>
      </c>
      <c r="BZ47">
        <f>IF('Qualitative Daten'!BZ54=6,1,0)</f>
        <v>0</v>
      </c>
      <c r="CA47">
        <f>IF('Qualitative Daten'!CA54=12,1,0)</f>
        <v>0</v>
      </c>
      <c r="CB47">
        <f>IF('Qualitative Daten'!CB54=80,1,0)</f>
        <v>0</v>
      </c>
      <c r="CC47">
        <f>IF('Qualitative Daten'!CC54=750,1,0)</f>
        <v>0</v>
      </c>
      <c r="CD47">
        <f>IF('Qualitative Daten'!CD54=27,1,0)</f>
        <v>0</v>
      </c>
      <c r="CE47">
        <f>IF('Qualitative Daten'!CE54=200,1,0)</f>
        <v>0</v>
      </c>
      <c r="CF47">
        <f>IF('Qualitative Daten'!CF54=3,1,0)</f>
        <v>0</v>
      </c>
      <c r="CG47">
        <f>IF('Qualitative Daten'!CG54=1,1,0)</f>
        <v>0</v>
      </c>
      <c r="CH47">
        <f>IF('Qualitative Daten'!CH54=75,1,0)</f>
        <v>0</v>
      </c>
      <c r="CI47">
        <f>IF('Qualitative Daten'!CI54=50,1,0)</f>
        <v>0</v>
      </c>
      <c r="CJ47">
        <f>IF('Qualitative Daten'!CJ54=20,1,0)</f>
        <v>0</v>
      </c>
      <c r="CK47">
        <f>IF('Qualitative Daten'!CK54=45,1,0)</f>
        <v>0</v>
      </c>
      <c r="CL47">
        <f>IF('Qualitative Daten'!CL54=20,1,0)</f>
        <v>0</v>
      </c>
      <c r="CM47">
        <f>IF(OR('Qualitative Daten'!CM54="a+a+4+4",'Qualitative Daten'!CM54="2a+8",'Qualitative Daten'!CM54="2a+2*4",'Qualitative Daten'!CM54="a+4+a+4",'Qualitative Daten'!CM54="2*a+2*4",'Qualitative Daten'!CM54="a*2+4*2",'Qualitative Daten'!CM54="2(a+4)"),1,0)</f>
        <v>0</v>
      </c>
      <c r="CN47">
        <f>IF('Qualitative Daten'!CN54=0,1,0)</f>
        <v>1</v>
      </c>
      <c r="CO47">
        <f>IF('Qualitative Daten'!CO54=3,1,0)</f>
        <v>0</v>
      </c>
      <c r="CP47">
        <f>IF('Qualitative Daten'!CP54=698,1,0)</f>
        <v>0</v>
      </c>
      <c r="CQ47">
        <f>IF('Qualitative Daten'!CQ54=73,1,0)</f>
        <v>0</v>
      </c>
      <c r="CR47">
        <f>IF('Qualitative Daten'!CR54=37,1,0)</f>
        <v>0</v>
      </c>
      <c r="CS47">
        <f>IF('Qualitative Daten'!CS54=2,1,0)</f>
        <v>0</v>
      </c>
      <c r="CT47">
        <f>IF('Qualitative Daten'!CT54=3,1,0)</f>
        <v>0</v>
      </c>
      <c r="CU47">
        <f>IF('Qualitative Daten'!CU54=2,1,0)</f>
        <v>0</v>
      </c>
      <c r="CV47">
        <f>IF(OR('Qualitative Daten'!CV54="x+3",'Qualitative Daten'!CV54="3+x"),1,0)</f>
        <v>0</v>
      </c>
      <c r="CW47">
        <f>IF(OR('Qualitative Daten'!CW54="x-3",'Qualitative Daten'!CW54="-3+x"),1,0)</f>
        <v>0</v>
      </c>
      <c r="CX47">
        <f>IF(OR('Qualitative Daten'!CX54="2a",'Qualitative Daten'!CX54="a+a",'Qualitative Daten'!CX54="a*2",'Qualitative Daten'!CX54="2*a"),1,0)</f>
        <v>0</v>
      </c>
      <c r="CZ47">
        <f t="shared" si="0"/>
        <v>5</v>
      </c>
      <c r="DA47">
        <f t="shared" si="1"/>
        <v>95</v>
      </c>
      <c r="DB47">
        <f>COUNTIF('Qualitative Daten'!C54:CX54,999)</f>
        <v>0</v>
      </c>
      <c r="DC47">
        <f t="shared" si="2"/>
        <v>95</v>
      </c>
      <c r="DD47" s="2">
        <f t="shared" si="3"/>
        <v>0.05</v>
      </c>
      <c r="DE47" s="2">
        <f t="shared" si="4"/>
        <v>2.4390243902439025E-2</v>
      </c>
      <c r="DF47" s="2">
        <f t="shared" si="5"/>
        <v>7.1428571428571425E-2</v>
      </c>
      <c r="DG47" s="2">
        <f t="shared" si="6"/>
        <v>0.22222222222222221</v>
      </c>
      <c r="DH47" s="2">
        <f t="shared" si="7"/>
        <v>0</v>
      </c>
      <c r="DI47" s="2">
        <f t="shared" si="8"/>
        <v>0</v>
      </c>
      <c r="DJ47" s="2">
        <f t="shared" si="9"/>
        <v>8.3333333333333329E-2</v>
      </c>
    </row>
    <row r="48" spans="1:114" x14ac:dyDescent="0.35">
      <c r="A48">
        <f>'Qualitative Daten'!A55</f>
        <v>0</v>
      </c>
      <c r="B48">
        <f>'Qualitative Daten'!B55</f>
        <v>0</v>
      </c>
      <c r="C48">
        <f>IF('Qualitative Daten'!C55=7000,1,0)</f>
        <v>0</v>
      </c>
      <c r="D48">
        <f>IF('Qualitative Daten'!D55=5300,1,0)</f>
        <v>0</v>
      </c>
      <c r="E48">
        <f>IF('Qualitative Daten'!E55=4080,1,0)</f>
        <v>0</v>
      </c>
      <c r="F48">
        <f>IF('Qualitative Daten'!F55=12500,1,0)</f>
        <v>0</v>
      </c>
      <c r="G48">
        <f>IF('Qualitative Daten'!G55=9900,1,0)</f>
        <v>0</v>
      </c>
      <c r="H48">
        <f>IF('Qualitative Daten'!H55=4600,1,0)</f>
        <v>0</v>
      </c>
      <c r="I48">
        <f>IF('Qualitative Daten'!I55=4000,1,0)</f>
        <v>0</v>
      </c>
      <c r="J48">
        <f>IF('Qualitative Daten'!J55=6999,1,0)</f>
        <v>0</v>
      </c>
      <c r="K48">
        <f>IF('Qualitative Daten'!K55=2490,1,0)</f>
        <v>0</v>
      </c>
      <c r="L48">
        <f>IF('Qualitative Daten'!L55=3900,1,0)</f>
        <v>0</v>
      </c>
      <c r="M48">
        <f>IF('Qualitative Daten'!M55="&gt;",1,0)</f>
        <v>0</v>
      </c>
      <c r="N48">
        <f>IF('Qualitative Daten'!N55="&gt;",1,0)</f>
        <v>0</v>
      </c>
      <c r="O48">
        <f>IF('Qualitative Daten'!O55="&lt;",1,0)</f>
        <v>0</v>
      </c>
      <c r="P48">
        <f>IF('Qualitative Daten'!P55=500,1,0)</f>
        <v>0</v>
      </c>
      <c r="Q48">
        <f>IF('Qualitative Daten'!Q55=836,1,0)</f>
        <v>0</v>
      </c>
      <c r="R48">
        <f>IF('Qualitative Daten'!R55=4500,1,0)</f>
        <v>0</v>
      </c>
      <c r="S48">
        <f>IF('Qualitative Daten'!S55=64000,1,0)</f>
        <v>0</v>
      </c>
      <c r="T48">
        <f>IF('Qualitative Daten'!T55=699,1,0)</f>
        <v>0</v>
      </c>
      <c r="U48">
        <f>IF('Qualitative Daten'!U55=254,1,0)</f>
        <v>0</v>
      </c>
      <c r="V48">
        <f>IF('Qualitative Daten'!V55=2500,1,0)</f>
        <v>0</v>
      </c>
      <c r="W48">
        <f>IF('Qualitative Daten'!W55=49000,1,0)</f>
        <v>0</v>
      </c>
      <c r="X48">
        <f>IF('Qualitative Daten'!X55=45,1,0)</f>
        <v>0</v>
      </c>
      <c r="Y48">
        <f>IF('Qualitative Daten'!Y55=699,1,0)</f>
        <v>0</v>
      </c>
      <c r="Z48">
        <f>IF('Qualitative Daten'!Z55=51,1,0)</f>
        <v>0</v>
      </c>
      <c r="AA48">
        <f>IF('Qualitative Daten'!AA55=78,1,0)</f>
        <v>0</v>
      </c>
      <c r="AB48">
        <f>IF('Qualitative Daten'!AB55=6,1,0)</f>
        <v>0</v>
      </c>
      <c r="AC48">
        <f>IF('Qualitative Daten'!AC55=80,1,0)</f>
        <v>0</v>
      </c>
      <c r="AD48">
        <f>IF('Qualitative Daten'!AD55=32,1,0)</f>
        <v>0</v>
      </c>
      <c r="AE48">
        <f>IF('Qualitative Daten'!AE55=0,1,0)</f>
        <v>1</v>
      </c>
      <c r="AF48">
        <f>IF('Qualitative Daten'!AF55=35000,1,0)</f>
        <v>0</v>
      </c>
      <c r="AG48">
        <f>IF('Qualitative Daten'!AG55=1000,1,0)</f>
        <v>0</v>
      </c>
      <c r="AH48">
        <f>IF('Qualitative Daten'!AH55=8,1,0)</f>
        <v>0</v>
      </c>
      <c r="AI48">
        <f>IF('Qualitative Daten'!AI55=1,1,0)</f>
        <v>0</v>
      </c>
      <c r="AJ48">
        <f>IF('Qualitative Daten'!AJ55=7,1,0)</f>
        <v>0</v>
      </c>
      <c r="AK48">
        <f>IF('Qualitative Daten'!AK55=8,1,0)</f>
        <v>0</v>
      </c>
      <c r="AL48">
        <f>IF('Qualitative Daten'!AL55=600,1,0)</f>
        <v>0</v>
      </c>
      <c r="AM48">
        <f>IF('Qualitative Daten'!AM55=800,1,0)</f>
        <v>0</v>
      </c>
      <c r="AN48">
        <f>IF('Qualitative Daten'!AN55=42,1,0)</f>
        <v>0</v>
      </c>
      <c r="AO48">
        <f>IF('Qualitative Daten'!AO55=43,1,0)</f>
        <v>0</v>
      </c>
      <c r="AP48">
        <f>IF('Qualitative Daten'!AP55=9,1,0)</f>
        <v>0</v>
      </c>
      <c r="AQ48">
        <f>IF('Qualitative Daten'!AQ55=81,1,0)</f>
        <v>0</v>
      </c>
      <c r="AR48">
        <f>IF('Qualitative Daten'!AR55=1,1,0)</f>
        <v>0</v>
      </c>
      <c r="AS48">
        <f>IF('Qualitative Daten'!AS55=1,1,0)</f>
        <v>0</v>
      </c>
      <c r="AT48">
        <f>IF(OR('Qualitative Daten'!AT55=0.6,'Qualitative Daten'!AT55="3'5"),1,0)</f>
        <v>0</v>
      </c>
      <c r="AU48">
        <f>IF(OR('Qualitative Daten'!AU55=2.25,'Qualitative Daten'!AU55="2,1'4",'Qualitative Daten'!AU55="9'4"),1,0)</f>
        <v>0</v>
      </c>
      <c r="AV48">
        <f>IF('Qualitative Daten'!AV55=3,1,0)</f>
        <v>0</v>
      </c>
      <c r="AW48">
        <f>IF('Qualitative Daten'!AW55=6,1,0)</f>
        <v>0</v>
      </c>
      <c r="AX48">
        <f>IF('Qualitative Daten'!AX55=0,1,0)</f>
        <v>1</v>
      </c>
      <c r="AY48">
        <f>IF('Qualitative Daten'!AY55=3,1,0)</f>
        <v>0</v>
      </c>
      <c r="AZ48">
        <f>IF(OR('Qualitative Daten'!AZ55="7'5",'Qualitative Daten'!AZ55="1,2'5"),1,0)</f>
        <v>0</v>
      </c>
      <c r="BA48">
        <f>IF('Qualitative Daten'!BA55="1'8",1,0)</f>
        <v>0</v>
      </c>
      <c r="BB48">
        <f>IF('Qualitative Daten'!BB55="12'25",1,0)</f>
        <v>0</v>
      </c>
      <c r="BC48">
        <f>IF(OR('Qualitative Daten'!BC55="6'15",'Qualitative Daten'!BC55="2'5",'Qualitative Daten'!BC55="90'225",'Qualitative Daten'!BC55=0.4),1,0)</f>
        <v>0</v>
      </c>
      <c r="BD48">
        <f>IF(OR('Qualitative Daten'!BD55="9'2",'Qualitative Daten'!BD55=4.5,'Qualitative Daten'!BD55="4,1'2"),1,0)</f>
        <v>0</v>
      </c>
      <c r="BE48">
        <f>IF('Qualitative Daten'!BE55="15'16",1,0)</f>
        <v>0</v>
      </c>
      <c r="BF48">
        <f>IF('Qualitative Daten'!BF55=2.56,1,0)</f>
        <v>0</v>
      </c>
      <c r="BG48">
        <f>IF('Qualitative Daten'!BG55=1.49,1,0)</f>
        <v>0</v>
      </c>
      <c r="BH48">
        <f>IF('Qualitative Daten'!BH55=3.5,1,0)</f>
        <v>0</v>
      </c>
      <c r="BI48">
        <f>IF('Qualitative Daten'!BI55=4.82,1,0)</f>
        <v>0</v>
      </c>
      <c r="BJ48">
        <f>IF('Qualitative Daten'!BJ55=22.38,1,0)</f>
        <v>0</v>
      </c>
      <c r="BK48">
        <f>IF(AND('Qualitative Daten'!BK55&gt;2.6,'Qualitative Daten'!BK55&lt;&gt;999),1,0)</f>
        <v>0</v>
      </c>
      <c r="BL48">
        <f>IF('Qualitative Daten'!BL55&lt;0.06,1,0)</f>
        <v>1</v>
      </c>
      <c r="BM48">
        <f>IF(AND('Qualitative Daten'!BM55&gt;-2.5,'Qualitative Daten'!BM55&lt;&gt;999),1,0)</f>
        <v>1</v>
      </c>
      <c r="BN48">
        <f>IF('Qualitative Daten'!BN55&lt;-0.3,1,0)</f>
        <v>0</v>
      </c>
      <c r="BO48">
        <f>IF('Qualitative Daten'!BO55=-2,1,0)</f>
        <v>0</v>
      </c>
      <c r="BP48">
        <f>IF('Qualitative Daten'!BP55=-4,1,0)</f>
        <v>0</v>
      </c>
      <c r="BQ48">
        <f>IF('Qualitative Daten'!BQ55=-8,1,0)</f>
        <v>0</v>
      </c>
      <c r="BR48">
        <f>IF('Qualitative Daten'!BR55=-6,1,0)</f>
        <v>0</v>
      </c>
      <c r="BS48">
        <f>IF('Qualitative Daten'!BS55=15,1,0)</f>
        <v>0</v>
      </c>
      <c r="BT48">
        <f>IF('Qualitative Daten'!BT55=5,1,0)</f>
        <v>0</v>
      </c>
      <c r="BU48">
        <f>IF('Qualitative Daten'!BU55=2,1,0)</f>
        <v>0</v>
      </c>
      <c r="BV48">
        <f>IF('Qualitative Daten'!BV55=-12,1,0)</f>
        <v>0</v>
      </c>
      <c r="BW48">
        <f>IF('Qualitative Daten'!BW55=17,1,0)</f>
        <v>0</v>
      </c>
      <c r="BX48">
        <f>IF('Qualitative Daten'!BX55=-4,1,0)</f>
        <v>0</v>
      </c>
      <c r="BY48">
        <f>IF('Qualitative Daten'!BY55=2,1,0)</f>
        <v>0</v>
      </c>
      <c r="BZ48">
        <f>IF('Qualitative Daten'!BZ55=6,1,0)</f>
        <v>0</v>
      </c>
      <c r="CA48">
        <f>IF('Qualitative Daten'!CA55=12,1,0)</f>
        <v>0</v>
      </c>
      <c r="CB48">
        <f>IF('Qualitative Daten'!CB55=80,1,0)</f>
        <v>0</v>
      </c>
      <c r="CC48">
        <f>IF('Qualitative Daten'!CC55=750,1,0)</f>
        <v>0</v>
      </c>
      <c r="CD48">
        <f>IF('Qualitative Daten'!CD55=27,1,0)</f>
        <v>0</v>
      </c>
      <c r="CE48">
        <f>IF('Qualitative Daten'!CE55=200,1,0)</f>
        <v>0</v>
      </c>
      <c r="CF48">
        <f>IF('Qualitative Daten'!CF55=3,1,0)</f>
        <v>0</v>
      </c>
      <c r="CG48">
        <f>IF('Qualitative Daten'!CG55=1,1,0)</f>
        <v>0</v>
      </c>
      <c r="CH48">
        <f>IF('Qualitative Daten'!CH55=75,1,0)</f>
        <v>0</v>
      </c>
      <c r="CI48">
        <f>IF('Qualitative Daten'!CI55=50,1,0)</f>
        <v>0</v>
      </c>
      <c r="CJ48">
        <f>IF('Qualitative Daten'!CJ55=20,1,0)</f>
        <v>0</v>
      </c>
      <c r="CK48">
        <f>IF('Qualitative Daten'!CK55=45,1,0)</f>
        <v>0</v>
      </c>
      <c r="CL48">
        <f>IF('Qualitative Daten'!CL55=20,1,0)</f>
        <v>0</v>
      </c>
      <c r="CM48">
        <f>IF(OR('Qualitative Daten'!CM55="a+a+4+4",'Qualitative Daten'!CM55="2a+8",'Qualitative Daten'!CM55="2a+2*4",'Qualitative Daten'!CM55="a+4+a+4",'Qualitative Daten'!CM55="2*a+2*4",'Qualitative Daten'!CM55="a*2+4*2",'Qualitative Daten'!CM55="2(a+4)"),1,0)</f>
        <v>0</v>
      </c>
      <c r="CN48">
        <f>IF('Qualitative Daten'!CN55=0,1,0)</f>
        <v>1</v>
      </c>
      <c r="CO48">
        <f>IF('Qualitative Daten'!CO55=3,1,0)</f>
        <v>0</v>
      </c>
      <c r="CP48">
        <f>IF('Qualitative Daten'!CP55=698,1,0)</f>
        <v>0</v>
      </c>
      <c r="CQ48">
        <f>IF('Qualitative Daten'!CQ55=73,1,0)</f>
        <v>0</v>
      </c>
      <c r="CR48">
        <f>IF('Qualitative Daten'!CR55=37,1,0)</f>
        <v>0</v>
      </c>
      <c r="CS48">
        <f>IF('Qualitative Daten'!CS55=2,1,0)</f>
        <v>0</v>
      </c>
      <c r="CT48">
        <f>IF('Qualitative Daten'!CT55=3,1,0)</f>
        <v>0</v>
      </c>
      <c r="CU48">
        <f>IF('Qualitative Daten'!CU55=2,1,0)</f>
        <v>0</v>
      </c>
      <c r="CV48">
        <f>IF(OR('Qualitative Daten'!CV55="x+3",'Qualitative Daten'!CV55="3+x"),1,0)</f>
        <v>0</v>
      </c>
      <c r="CW48">
        <f>IF(OR('Qualitative Daten'!CW55="x-3",'Qualitative Daten'!CW55="-3+x"),1,0)</f>
        <v>0</v>
      </c>
      <c r="CX48">
        <f>IF(OR('Qualitative Daten'!CX55="2a",'Qualitative Daten'!CX55="a+a",'Qualitative Daten'!CX55="a*2",'Qualitative Daten'!CX55="2*a"),1,0)</f>
        <v>0</v>
      </c>
      <c r="CZ48">
        <f t="shared" si="0"/>
        <v>5</v>
      </c>
      <c r="DA48">
        <f t="shared" si="1"/>
        <v>95</v>
      </c>
      <c r="DB48">
        <f>COUNTIF('Qualitative Daten'!C55:CX55,999)</f>
        <v>0</v>
      </c>
      <c r="DC48">
        <f t="shared" si="2"/>
        <v>95</v>
      </c>
      <c r="DD48" s="2">
        <f t="shared" si="3"/>
        <v>0.05</v>
      </c>
      <c r="DE48" s="2">
        <f t="shared" si="4"/>
        <v>2.4390243902439025E-2</v>
      </c>
      <c r="DF48" s="2">
        <f t="shared" si="5"/>
        <v>7.1428571428571425E-2</v>
      </c>
      <c r="DG48" s="2">
        <f t="shared" si="6"/>
        <v>0.22222222222222221</v>
      </c>
      <c r="DH48" s="2">
        <f t="shared" si="7"/>
        <v>0</v>
      </c>
      <c r="DI48" s="2">
        <f t="shared" si="8"/>
        <v>0</v>
      </c>
      <c r="DJ48" s="2">
        <f t="shared" si="9"/>
        <v>8.3333333333333329E-2</v>
      </c>
    </row>
    <row r="49" spans="1:114" x14ac:dyDescent="0.35">
      <c r="A49">
        <f>'Qualitative Daten'!A56</f>
        <v>0</v>
      </c>
      <c r="B49">
        <f>'Qualitative Daten'!B56</f>
        <v>0</v>
      </c>
      <c r="C49">
        <f>IF('Qualitative Daten'!C56=7000,1,0)</f>
        <v>0</v>
      </c>
      <c r="D49">
        <f>IF('Qualitative Daten'!D56=5300,1,0)</f>
        <v>0</v>
      </c>
      <c r="E49">
        <f>IF('Qualitative Daten'!E56=4080,1,0)</f>
        <v>0</v>
      </c>
      <c r="F49">
        <f>IF('Qualitative Daten'!F56=12500,1,0)</f>
        <v>0</v>
      </c>
      <c r="G49">
        <f>IF('Qualitative Daten'!G56=9900,1,0)</f>
        <v>0</v>
      </c>
      <c r="H49">
        <f>IF('Qualitative Daten'!H56=4600,1,0)</f>
        <v>0</v>
      </c>
      <c r="I49">
        <f>IF('Qualitative Daten'!I56=4000,1,0)</f>
        <v>0</v>
      </c>
      <c r="J49">
        <f>IF('Qualitative Daten'!J56=6999,1,0)</f>
        <v>0</v>
      </c>
      <c r="K49">
        <f>IF('Qualitative Daten'!K56=2490,1,0)</f>
        <v>0</v>
      </c>
      <c r="L49">
        <f>IF('Qualitative Daten'!L56=3900,1,0)</f>
        <v>0</v>
      </c>
      <c r="M49">
        <f>IF('Qualitative Daten'!M56="&gt;",1,0)</f>
        <v>0</v>
      </c>
      <c r="N49">
        <f>IF('Qualitative Daten'!N56="&gt;",1,0)</f>
        <v>0</v>
      </c>
      <c r="O49">
        <f>IF('Qualitative Daten'!O56="&lt;",1,0)</f>
        <v>0</v>
      </c>
      <c r="P49">
        <f>IF('Qualitative Daten'!P56=500,1,0)</f>
        <v>0</v>
      </c>
      <c r="Q49">
        <f>IF('Qualitative Daten'!Q56=836,1,0)</f>
        <v>0</v>
      </c>
      <c r="R49">
        <f>IF('Qualitative Daten'!R56=4500,1,0)</f>
        <v>0</v>
      </c>
      <c r="S49">
        <f>IF('Qualitative Daten'!S56=64000,1,0)</f>
        <v>0</v>
      </c>
      <c r="T49">
        <f>IF('Qualitative Daten'!T56=699,1,0)</f>
        <v>0</v>
      </c>
      <c r="U49">
        <f>IF('Qualitative Daten'!U56=254,1,0)</f>
        <v>0</v>
      </c>
      <c r="V49">
        <f>IF('Qualitative Daten'!V56=2500,1,0)</f>
        <v>0</v>
      </c>
      <c r="W49">
        <f>IF('Qualitative Daten'!W56=49000,1,0)</f>
        <v>0</v>
      </c>
      <c r="X49">
        <f>IF('Qualitative Daten'!X56=45,1,0)</f>
        <v>0</v>
      </c>
      <c r="Y49">
        <f>IF('Qualitative Daten'!Y56=699,1,0)</f>
        <v>0</v>
      </c>
      <c r="Z49">
        <f>IF('Qualitative Daten'!Z56=51,1,0)</f>
        <v>0</v>
      </c>
      <c r="AA49">
        <f>IF('Qualitative Daten'!AA56=78,1,0)</f>
        <v>0</v>
      </c>
      <c r="AB49">
        <f>IF('Qualitative Daten'!AB56=6,1,0)</f>
        <v>0</v>
      </c>
      <c r="AC49">
        <f>IF('Qualitative Daten'!AC56=80,1,0)</f>
        <v>0</v>
      </c>
      <c r="AD49">
        <f>IF('Qualitative Daten'!AD56=32,1,0)</f>
        <v>0</v>
      </c>
      <c r="AE49">
        <f>IF('Qualitative Daten'!AE56=0,1,0)</f>
        <v>1</v>
      </c>
      <c r="AF49">
        <f>IF('Qualitative Daten'!AF56=35000,1,0)</f>
        <v>0</v>
      </c>
      <c r="AG49">
        <f>IF('Qualitative Daten'!AG56=1000,1,0)</f>
        <v>0</v>
      </c>
      <c r="AH49">
        <f>IF('Qualitative Daten'!AH56=8,1,0)</f>
        <v>0</v>
      </c>
      <c r="AI49">
        <f>IF('Qualitative Daten'!AI56=1,1,0)</f>
        <v>0</v>
      </c>
      <c r="AJ49">
        <f>IF('Qualitative Daten'!AJ56=7,1,0)</f>
        <v>0</v>
      </c>
      <c r="AK49">
        <f>IF('Qualitative Daten'!AK56=8,1,0)</f>
        <v>0</v>
      </c>
      <c r="AL49">
        <f>IF('Qualitative Daten'!AL56=600,1,0)</f>
        <v>0</v>
      </c>
      <c r="AM49">
        <f>IF('Qualitative Daten'!AM56=800,1,0)</f>
        <v>0</v>
      </c>
      <c r="AN49">
        <f>IF('Qualitative Daten'!AN56=42,1,0)</f>
        <v>0</v>
      </c>
      <c r="AO49">
        <f>IF('Qualitative Daten'!AO56=43,1,0)</f>
        <v>0</v>
      </c>
      <c r="AP49">
        <f>IF('Qualitative Daten'!AP56=9,1,0)</f>
        <v>0</v>
      </c>
      <c r="AQ49">
        <f>IF('Qualitative Daten'!AQ56=81,1,0)</f>
        <v>0</v>
      </c>
      <c r="AR49">
        <f>IF('Qualitative Daten'!AR56=1,1,0)</f>
        <v>0</v>
      </c>
      <c r="AS49">
        <f>IF('Qualitative Daten'!AS56=1,1,0)</f>
        <v>0</v>
      </c>
      <c r="AT49">
        <f>IF(OR('Qualitative Daten'!AT56=0.6,'Qualitative Daten'!AT56="3'5"),1,0)</f>
        <v>0</v>
      </c>
      <c r="AU49">
        <f>IF(OR('Qualitative Daten'!AU56=2.25,'Qualitative Daten'!AU56="2,1'4",'Qualitative Daten'!AU56="9'4"),1,0)</f>
        <v>0</v>
      </c>
      <c r="AV49">
        <f>IF('Qualitative Daten'!AV56=3,1,0)</f>
        <v>0</v>
      </c>
      <c r="AW49">
        <f>IF('Qualitative Daten'!AW56=6,1,0)</f>
        <v>0</v>
      </c>
      <c r="AX49">
        <f>IF('Qualitative Daten'!AX56=0,1,0)</f>
        <v>1</v>
      </c>
      <c r="AY49">
        <f>IF('Qualitative Daten'!AY56=3,1,0)</f>
        <v>0</v>
      </c>
      <c r="AZ49">
        <f>IF(OR('Qualitative Daten'!AZ56="7'5",'Qualitative Daten'!AZ56="1,2'5"),1,0)</f>
        <v>0</v>
      </c>
      <c r="BA49">
        <f>IF('Qualitative Daten'!BA56="1'8",1,0)</f>
        <v>0</v>
      </c>
      <c r="BB49">
        <f>IF('Qualitative Daten'!BB56="12'25",1,0)</f>
        <v>0</v>
      </c>
      <c r="BC49">
        <f>IF(OR('Qualitative Daten'!BC56="6'15",'Qualitative Daten'!BC56="2'5",'Qualitative Daten'!BC56="90'225",'Qualitative Daten'!BC56=0.4),1,0)</f>
        <v>0</v>
      </c>
      <c r="BD49">
        <f>IF(OR('Qualitative Daten'!BD56="9'2",'Qualitative Daten'!BD56=4.5,'Qualitative Daten'!BD56="4,1'2"),1,0)</f>
        <v>0</v>
      </c>
      <c r="BE49">
        <f>IF('Qualitative Daten'!BE56="15'16",1,0)</f>
        <v>0</v>
      </c>
      <c r="BF49">
        <f>IF('Qualitative Daten'!BF56=2.56,1,0)</f>
        <v>0</v>
      </c>
      <c r="BG49">
        <f>IF('Qualitative Daten'!BG56=1.49,1,0)</f>
        <v>0</v>
      </c>
      <c r="BH49">
        <f>IF('Qualitative Daten'!BH56=3.5,1,0)</f>
        <v>0</v>
      </c>
      <c r="BI49">
        <f>IF('Qualitative Daten'!BI56=4.82,1,0)</f>
        <v>0</v>
      </c>
      <c r="BJ49">
        <f>IF('Qualitative Daten'!BJ56=22.38,1,0)</f>
        <v>0</v>
      </c>
      <c r="BK49">
        <f>IF(AND('Qualitative Daten'!BK56&gt;2.6,'Qualitative Daten'!BK56&lt;&gt;999),1,0)</f>
        <v>0</v>
      </c>
      <c r="BL49">
        <f>IF('Qualitative Daten'!BL56&lt;0.06,1,0)</f>
        <v>1</v>
      </c>
      <c r="BM49">
        <f>IF(AND('Qualitative Daten'!BM56&gt;-2.5,'Qualitative Daten'!BM56&lt;&gt;999),1,0)</f>
        <v>1</v>
      </c>
      <c r="BN49">
        <f>IF('Qualitative Daten'!BN56&lt;-0.3,1,0)</f>
        <v>0</v>
      </c>
      <c r="BO49">
        <f>IF('Qualitative Daten'!BO56=-2,1,0)</f>
        <v>0</v>
      </c>
      <c r="BP49">
        <f>IF('Qualitative Daten'!BP56=-4,1,0)</f>
        <v>0</v>
      </c>
      <c r="BQ49">
        <f>IF('Qualitative Daten'!BQ56=-8,1,0)</f>
        <v>0</v>
      </c>
      <c r="BR49">
        <f>IF('Qualitative Daten'!BR56=-6,1,0)</f>
        <v>0</v>
      </c>
      <c r="BS49">
        <f>IF('Qualitative Daten'!BS56=15,1,0)</f>
        <v>0</v>
      </c>
      <c r="BT49">
        <f>IF('Qualitative Daten'!BT56=5,1,0)</f>
        <v>0</v>
      </c>
      <c r="BU49">
        <f>IF('Qualitative Daten'!BU56=2,1,0)</f>
        <v>0</v>
      </c>
      <c r="BV49">
        <f>IF('Qualitative Daten'!BV56=-12,1,0)</f>
        <v>0</v>
      </c>
      <c r="BW49">
        <f>IF('Qualitative Daten'!BW56=17,1,0)</f>
        <v>0</v>
      </c>
      <c r="BX49">
        <f>IF('Qualitative Daten'!BX56=-4,1,0)</f>
        <v>0</v>
      </c>
      <c r="BY49">
        <f>IF('Qualitative Daten'!BY56=2,1,0)</f>
        <v>0</v>
      </c>
      <c r="BZ49">
        <f>IF('Qualitative Daten'!BZ56=6,1,0)</f>
        <v>0</v>
      </c>
      <c r="CA49">
        <f>IF('Qualitative Daten'!CA56=12,1,0)</f>
        <v>0</v>
      </c>
      <c r="CB49">
        <f>IF('Qualitative Daten'!CB56=80,1,0)</f>
        <v>0</v>
      </c>
      <c r="CC49">
        <f>IF('Qualitative Daten'!CC56=750,1,0)</f>
        <v>0</v>
      </c>
      <c r="CD49">
        <f>IF('Qualitative Daten'!CD56=27,1,0)</f>
        <v>0</v>
      </c>
      <c r="CE49">
        <f>IF('Qualitative Daten'!CE56=200,1,0)</f>
        <v>0</v>
      </c>
      <c r="CF49">
        <f>IF('Qualitative Daten'!CF56=3,1,0)</f>
        <v>0</v>
      </c>
      <c r="CG49">
        <f>IF('Qualitative Daten'!CG56=1,1,0)</f>
        <v>0</v>
      </c>
      <c r="CH49">
        <f>IF('Qualitative Daten'!CH56=75,1,0)</f>
        <v>0</v>
      </c>
      <c r="CI49">
        <f>IF('Qualitative Daten'!CI56=50,1,0)</f>
        <v>0</v>
      </c>
      <c r="CJ49">
        <f>IF('Qualitative Daten'!CJ56=20,1,0)</f>
        <v>0</v>
      </c>
      <c r="CK49">
        <f>IF('Qualitative Daten'!CK56=45,1,0)</f>
        <v>0</v>
      </c>
      <c r="CL49">
        <f>IF('Qualitative Daten'!CL56=20,1,0)</f>
        <v>0</v>
      </c>
      <c r="CM49">
        <f>IF(OR('Qualitative Daten'!CM56="a+a+4+4",'Qualitative Daten'!CM56="2a+8",'Qualitative Daten'!CM56="2a+2*4",'Qualitative Daten'!CM56="a+4+a+4",'Qualitative Daten'!CM56="2*a+2*4",'Qualitative Daten'!CM56="a*2+4*2",'Qualitative Daten'!CM56="2(a+4)"),1,0)</f>
        <v>0</v>
      </c>
      <c r="CN49">
        <f>IF('Qualitative Daten'!CN56=0,1,0)</f>
        <v>1</v>
      </c>
      <c r="CO49">
        <f>IF('Qualitative Daten'!CO56=3,1,0)</f>
        <v>0</v>
      </c>
      <c r="CP49">
        <f>IF('Qualitative Daten'!CP56=698,1,0)</f>
        <v>0</v>
      </c>
      <c r="CQ49">
        <f>IF('Qualitative Daten'!CQ56=73,1,0)</f>
        <v>0</v>
      </c>
      <c r="CR49">
        <f>IF('Qualitative Daten'!CR56=37,1,0)</f>
        <v>0</v>
      </c>
      <c r="CS49">
        <f>IF('Qualitative Daten'!CS56=2,1,0)</f>
        <v>0</v>
      </c>
      <c r="CT49">
        <f>IF('Qualitative Daten'!CT56=3,1,0)</f>
        <v>0</v>
      </c>
      <c r="CU49">
        <f>IF('Qualitative Daten'!CU56=2,1,0)</f>
        <v>0</v>
      </c>
      <c r="CV49">
        <f>IF(OR('Qualitative Daten'!CV56="x+3",'Qualitative Daten'!CV56="3+x"),1,0)</f>
        <v>0</v>
      </c>
      <c r="CW49">
        <f>IF(OR('Qualitative Daten'!CW56="x-3",'Qualitative Daten'!CW56="-3+x"),1,0)</f>
        <v>0</v>
      </c>
      <c r="CX49">
        <f>IF(OR('Qualitative Daten'!CX56="2a",'Qualitative Daten'!CX56="a+a",'Qualitative Daten'!CX56="a*2",'Qualitative Daten'!CX56="2*a"),1,0)</f>
        <v>0</v>
      </c>
      <c r="CZ49">
        <f t="shared" si="0"/>
        <v>5</v>
      </c>
      <c r="DA49">
        <f t="shared" si="1"/>
        <v>95</v>
      </c>
      <c r="DB49">
        <f>COUNTIF('Qualitative Daten'!C56:CX56,999)</f>
        <v>0</v>
      </c>
      <c r="DC49">
        <f t="shared" si="2"/>
        <v>95</v>
      </c>
      <c r="DD49" s="2">
        <f t="shared" si="3"/>
        <v>0.05</v>
      </c>
      <c r="DE49" s="2">
        <f t="shared" si="4"/>
        <v>2.4390243902439025E-2</v>
      </c>
      <c r="DF49" s="2">
        <f t="shared" si="5"/>
        <v>7.1428571428571425E-2</v>
      </c>
      <c r="DG49" s="2">
        <f t="shared" si="6"/>
        <v>0.22222222222222221</v>
      </c>
      <c r="DH49" s="2">
        <f t="shared" si="7"/>
        <v>0</v>
      </c>
      <c r="DI49" s="2">
        <f t="shared" si="8"/>
        <v>0</v>
      </c>
      <c r="DJ49" s="2">
        <f t="shared" si="9"/>
        <v>8.3333333333333329E-2</v>
      </c>
    </row>
    <row r="50" spans="1:114" x14ac:dyDescent="0.35">
      <c r="A50">
        <f>'Qualitative Daten'!A57</f>
        <v>0</v>
      </c>
      <c r="B50">
        <f>'Qualitative Daten'!B57</f>
        <v>0</v>
      </c>
      <c r="C50">
        <f>IF('Qualitative Daten'!C57=7000,1,0)</f>
        <v>0</v>
      </c>
      <c r="D50">
        <f>IF('Qualitative Daten'!D57=5300,1,0)</f>
        <v>0</v>
      </c>
      <c r="E50">
        <f>IF('Qualitative Daten'!E57=4080,1,0)</f>
        <v>0</v>
      </c>
      <c r="F50">
        <f>IF('Qualitative Daten'!F57=12500,1,0)</f>
        <v>0</v>
      </c>
      <c r="G50">
        <f>IF('Qualitative Daten'!G57=9900,1,0)</f>
        <v>0</v>
      </c>
      <c r="H50">
        <f>IF('Qualitative Daten'!H57=4600,1,0)</f>
        <v>0</v>
      </c>
      <c r="I50">
        <f>IF('Qualitative Daten'!I57=4000,1,0)</f>
        <v>0</v>
      </c>
      <c r="J50">
        <f>IF('Qualitative Daten'!J57=6999,1,0)</f>
        <v>0</v>
      </c>
      <c r="K50">
        <f>IF('Qualitative Daten'!K57=2490,1,0)</f>
        <v>0</v>
      </c>
      <c r="L50">
        <f>IF('Qualitative Daten'!L57=3900,1,0)</f>
        <v>0</v>
      </c>
      <c r="M50">
        <f>IF('Qualitative Daten'!M57="&gt;",1,0)</f>
        <v>0</v>
      </c>
      <c r="N50">
        <f>IF('Qualitative Daten'!N57="&gt;",1,0)</f>
        <v>0</v>
      </c>
      <c r="O50">
        <f>IF('Qualitative Daten'!O57="&lt;",1,0)</f>
        <v>0</v>
      </c>
      <c r="P50">
        <f>IF('Qualitative Daten'!P57=500,1,0)</f>
        <v>0</v>
      </c>
      <c r="Q50">
        <f>IF('Qualitative Daten'!Q57=836,1,0)</f>
        <v>0</v>
      </c>
      <c r="R50">
        <f>IF('Qualitative Daten'!R57=4500,1,0)</f>
        <v>0</v>
      </c>
      <c r="S50">
        <f>IF('Qualitative Daten'!S57=64000,1,0)</f>
        <v>0</v>
      </c>
      <c r="T50">
        <f>IF('Qualitative Daten'!T57=699,1,0)</f>
        <v>0</v>
      </c>
      <c r="U50">
        <f>IF('Qualitative Daten'!U57=254,1,0)</f>
        <v>0</v>
      </c>
      <c r="V50">
        <f>IF('Qualitative Daten'!V57=2500,1,0)</f>
        <v>0</v>
      </c>
      <c r="W50">
        <f>IF('Qualitative Daten'!W57=49000,1,0)</f>
        <v>0</v>
      </c>
      <c r="X50">
        <f>IF('Qualitative Daten'!X57=45,1,0)</f>
        <v>0</v>
      </c>
      <c r="Y50">
        <f>IF('Qualitative Daten'!Y57=699,1,0)</f>
        <v>0</v>
      </c>
      <c r="Z50">
        <f>IF('Qualitative Daten'!Z57=51,1,0)</f>
        <v>0</v>
      </c>
      <c r="AA50">
        <f>IF('Qualitative Daten'!AA57=78,1,0)</f>
        <v>0</v>
      </c>
      <c r="AB50">
        <f>IF('Qualitative Daten'!AB57=6,1,0)</f>
        <v>0</v>
      </c>
      <c r="AC50">
        <f>IF('Qualitative Daten'!AC57=80,1,0)</f>
        <v>0</v>
      </c>
      <c r="AD50">
        <f>IF('Qualitative Daten'!AD57=32,1,0)</f>
        <v>0</v>
      </c>
      <c r="AE50">
        <f>IF('Qualitative Daten'!AE57=0,1,0)</f>
        <v>1</v>
      </c>
      <c r="AF50">
        <f>IF('Qualitative Daten'!AF57=35000,1,0)</f>
        <v>0</v>
      </c>
      <c r="AG50">
        <f>IF('Qualitative Daten'!AG57=1000,1,0)</f>
        <v>0</v>
      </c>
      <c r="AH50">
        <f>IF('Qualitative Daten'!AH57=8,1,0)</f>
        <v>0</v>
      </c>
      <c r="AI50">
        <f>IF('Qualitative Daten'!AI57=1,1,0)</f>
        <v>0</v>
      </c>
      <c r="AJ50">
        <f>IF('Qualitative Daten'!AJ57=7,1,0)</f>
        <v>0</v>
      </c>
      <c r="AK50">
        <f>IF('Qualitative Daten'!AK57=8,1,0)</f>
        <v>0</v>
      </c>
      <c r="AL50">
        <f>IF('Qualitative Daten'!AL57=600,1,0)</f>
        <v>0</v>
      </c>
      <c r="AM50">
        <f>IF('Qualitative Daten'!AM57=800,1,0)</f>
        <v>0</v>
      </c>
      <c r="AN50">
        <f>IF('Qualitative Daten'!AN57=42,1,0)</f>
        <v>0</v>
      </c>
      <c r="AO50">
        <f>IF('Qualitative Daten'!AO57=43,1,0)</f>
        <v>0</v>
      </c>
      <c r="AP50">
        <f>IF('Qualitative Daten'!AP57=9,1,0)</f>
        <v>0</v>
      </c>
      <c r="AQ50">
        <f>IF('Qualitative Daten'!AQ57=81,1,0)</f>
        <v>0</v>
      </c>
      <c r="AR50">
        <f>IF('Qualitative Daten'!AR57=1,1,0)</f>
        <v>0</v>
      </c>
      <c r="AS50">
        <f>IF('Qualitative Daten'!AS57=1,1,0)</f>
        <v>0</v>
      </c>
      <c r="AT50">
        <f>IF(OR('Qualitative Daten'!AT57=0.6,'Qualitative Daten'!AT57="3'5"),1,0)</f>
        <v>0</v>
      </c>
      <c r="AU50">
        <f>IF(OR('Qualitative Daten'!AU57=2.25,'Qualitative Daten'!AU57="2,1'4",'Qualitative Daten'!AU57="9'4"),1,0)</f>
        <v>0</v>
      </c>
      <c r="AV50">
        <f>IF('Qualitative Daten'!AV57=3,1,0)</f>
        <v>0</v>
      </c>
      <c r="AW50">
        <f>IF('Qualitative Daten'!AW57=6,1,0)</f>
        <v>0</v>
      </c>
      <c r="AX50">
        <f>IF('Qualitative Daten'!AX57=0,1,0)</f>
        <v>1</v>
      </c>
      <c r="AY50">
        <f>IF('Qualitative Daten'!AY57=3,1,0)</f>
        <v>0</v>
      </c>
      <c r="AZ50">
        <f>IF(OR('Qualitative Daten'!AZ57="7'5",'Qualitative Daten'!AZ57="1,2'5"),1,0)</f>
        <v>0</v>
      </c>
      <c r="BA50">
        <f>IF('Qualitative Daten'!BA57="1'8",1,0)</f>
        <v>0</v>
      </c>
      <c r="BB50">
        <f>IF('Qualitative Daten'!BB57="12'25",1,0)</f>
        <v>0</v>
      </c>
      <c r="BC50">
        <f>IF(OR('Qualitative Daten'!BC57="6'15",'Qualitative Daten'!BC57="2'5",'Qualitative Daten'!BC57="90'225",'Qualitative Daten'!BC57=0.4),1,0)</f>
        <v>0</v>
      </c>
      <c r="BD50">
        <f>IF(OR('Qualitative Daten'!BD57="9'2",'Qualitative Daten'!BD57=4.5,'Qualitative Daten'!BD57="4,1'2"),1,0)</f>
        <v>0</v>
      </c>
      <c r="BE50">
        <f>IF('Qualitative Daten'!BE57="15'16",1,0)</f>
        <v>0</v>
      </c>
      <c r="BF50">
        <f>IF('Qualitative Daten'!BF57=2.56,1,0)</f>
        <v>0</v>
      </c>
      <c r="BG50">
        <f>IF('Qualitative Daten'!BG57=1.49,1,0)</f>
        <v>0</v>
      </c>
      <c r="BH50">
        <f>IF('Qualitative Daten'!BH57=3.5,1,0)</f>
        <v>0</v>
      </c>
      <c r="BI50">
        <f>IF('Qualitative Daten'!BI57=4.82,1,0)</f>
        <v>0</v>
      </c>
      <c r="BJ50">
        <f>IF('Qualitative Daten'!BJ57=22.38,1,0)</f>
        <v>0</v>
      </c>
      <c r="BK50">
        <f>IF(AND('Qualitative Daten'!BK57&gt;2.6,'Qualitative Daten'!BK57&lt;&gt;999),1,0)</f>
        <v>0</v>
      </c>
      <c r="BL50">
        <f>IF('Qualitative Daten'!BL57&lt;0.06,1,0)</f>
        <v>1</v>
      </c>
      <c r="BM50">
        <f>IF(AND('Qualitative Daten'!BM57&gt;-2.5,'Qualitative Daten'!BM57&lt;&gt;999),1,0)</f>
        <v>1</v>
      </c>
      <c r="BN50">
        <f>IF('Qualitative Daten'!BN57&lt;-0.3,1,0)</f>
        <v>0</v>
      </c>
      <c r="BO50">
        <f>IF('Qualitative Daten'!BO57=-2,1,0)</f>
        <v>0</v>
      </c>
      <c r="BP50">
        <f>IF('Qualitative Daten'!BP57=-4,1,0)</f>
        <v>0</v>
      </c>
      <c r="BQ50">
        <f>IF('Qualitative Daten'!BQ57=-8,1,0)</f>
        <v>0</v>
      </c>
      <c r="BR50">
        <f>IF('Qualitative Daten'!BR57=-6,1,0)</f>
        <v>0</v>
      </c>
      <c r="BS50">
        <f>IF('Qualitative Daten'!BS57=15,1,0)</f>
        <v>0</v>
      </c>
      <c r="BT50">
        <f>IF('Qualitative Daten'!BT57=5,1,0)</f>
        <v>0</v>
      </c>
      <c r="BU50">
        <f>IF('Qualitative Daten'!BU57=2,1,0)</f>
        <v>0</v>
      </c>
      <c r="BV50">
        <f>IF('Qualitative Daten'!BV57=-12,1,0)</f>
        <v>0</v>
      </c>
      <c r="BW50">
        <f>IF('Qualitative Daten'!BW57=17,1,0)</f>
        <v>0</v>
      </c>
      <c r="BX50">
        <f>IF('Qualitative Daten'!BX57=-4,1,0)</f>
        <v>0</v>
      </c>
      <c r="BY50">
        <f>IF('Qualitative Daten'!BY57=2,1,0)</f>
        <v>0</v>
      </c>
      <c r="BZ50">
        <f>IF('Qualitative Daten'!BZ57=6,1,0)</f>
        <v>0</v>
      </c>
      <c r="CA50">
        <f>IF('Qualitative Daten'!CA57=12,1,0)</f>
        <v>0</v>
      </c>
      <c r="CB50">
        <f>IF('Qualitative Daten'!CB57=80,1,0)</f>
        <v>0</v>
      </c>
      <c r="CC50">
        <f>IF('Qualitative Daten'!CC57=750,1,0)</f>
        <v>0</v>
      </c>
      <c r="CD50">
        <f>IF('Qualitative Daten'!CD57=27,1,0)</f>
        <v>0</v>
      </c>
      <c r="CE50">
        <f>IF('Qualitative Daten'!CE57=200,1,0)</f>
        <v>0</v>
      </c>
      <c r="CF50">
        <f>IF('Qualitative Daten'!CF57=3,1,0)</f>
        <v>0</v>
      </c>
      <c r="CG50">
        <f>IF('Qualitative Daten'!CG57=1,1,0)</f>
        <v>0</v>
      </c>
      <c r="CH50">
        <f>IF('Qualitative Daten'!CH57=75,1,0)</f>
        <v>0</v>
      </c>
      <c r="CI50">
        <f>IF('Qualitative Daten'!CI57=50,1,0)</f>
        <v>0</v>
      </c>
      <c r="CJ50">
        <f>IF('Qualitative Daten'!CJ57=20,1,0)</f>
        <v>0</v>
      </c>
      <c r="CK50">
        <f>IF('Qualitative Daten'!CK57=45,1,0)</f>
        <v>0</v>
      </c>
      <c r="CL50">
        <f>IF('Qualitative Daten'!CL57=20,1,0)</f>
        <v>0</v>
      </c>
      <c r="CM50">
        <f>IF(OR('Qualitative Daten'!CM57="a+a+4+4",'Qualitative Daten'!CM57="2a+8",'Qualitative Daten'!CM57="2a+2*4",'Qualitative Daten'!CM57="a+4+a+4",'Qualitative Daten'!CM57="2*a+2*4",'Qualitative Daten'!CM57="a*2+4*2",'Qualitative Daten'!CM57="2(a+4)"),1,0)</f>
        <v>0</v>
      </c>
      <c r="CN50">
        <f>IF('Qualitative Daten'!CN57=0,1,0)</f>
        <v>1</v>
      </c>
      <c r="CO50">
        <f>IF('Qualitative Daten'!CO57=3,1,0)</f>
        <v>0</v>
      </c>
      <c r="CP50">
        <f>IF('Qualitative Daten'!CP57=698,1,0)</f>
        <v>0</v>
      </c>
      <c r="CQ50">
        <f>IF('Qualitative Daten'!CQ57=73,1,0)</f>
        <v>0</v>
      </c>
      <c r="CR50">
        <f>IF('Qualitative Daten'!CR57=37,1,0)</f>
        <v>0</v>
      </c>
      <c r="CS50">
        <f>IF('Qualitative Daten'!CS57=2,1,0)</f>
        <v>0</v>
      </c>
      <c r="CT50">
        <f>IF('Qualitative Daten'!CT57=3,1,0)</f>
        <v>0</v>
      </c>
      <c r="CU50">
        <f>IF('Qualitative Daten'!CU57=2,1,0)</f>
        <v>0</v>
      </c>
      <c r="CV50">
        <f>IF(OR('Qualitative Daten'!CV57="x+3",'Qualitative Daten'!CV57="3+x"),1,0)</f>
        <v>0</v>
      </c>
      <c r="CW50">
        <f>IF(OR('Qualitative Daten'!CW57="x-3",'Qualitative Daten'!CW57="-3+x"),1,0)</f>
        <v>0</v>
      </c>
      <c r="CX50">
        <f>IF(OR('Qualitative Daten'!CX57="2a",'Qualitative Daten'!CX57="a+a",'Qualitative Daten'!CX57="a*2",'Qualitative Daten'!CX57="2*a"),1,0)</f>
        <v>0</v>
      </c>
      <c r="CZ50">
        <f t="shared" si="0"/>
        <v>5</v>
      </c>
      <c r="DA50">
        <f t="shared" si="1"/>
        <v>95</v>
      </c>
      <c r="DB50">
        <f>COUNTIF('Qualitative Daten'!C57:CX57,999)</f>
        <v>0</v>
      </c>
      <c r="DC50">
        <f t="shared" si="2"/>
        <v>95</v>
      </c>
      <c r="DD50" s="2">
        <f t="shared" si="3"/>
        <v>0.05</v>
      </c>
      <c r="DE50" s="2">
        <f t="shared" si="4"/>
        <v>2.4390243902439025E-2</v>
      </c>
      <c r="DF50" s="2">
        <f t="shared" si="5"/>
        <v>7.1428571428571425E-2</v>
      </c>
      <c r="DG50" s="2">
        <f t="shared" si="6"/>
        <v>0.22222222222222221</v>
      </c>
      <c r="DH50" s="2">
        <f t="shared" si="7"/>
        <v>0</v>
      </c>
      <c r="DI50" s="2">
        <f t="shared" si="8"/>
        <v>0</v>
      </c>
      <c r="DJ50" s="2">
        <f t="shared" si="9"/>
        <v>8.3333333333333329E-2</v>
      </c>
    </row>
    <row r="51" spans="1:114" x14ac:dyDescent="0.35">
      <c r="A51">
        <f>'Qualitative Daten'!A58</f>
        <v>0</v>
      </c>
      <c r="B51">
        <f>'Qualitative Daten'!B58</f>
        <v>0</v>
      </c>
      <c r="C51">
        <f>IF('Qualitative Daten'!C58=7000,1,0)</f>
        <v>0</v>
      </c>
      <c r="D51">
        <f>IF('Qualitative Daten'!D58=5300,1,0)</f>
        <v>0</v>
      </c>
      <c r="E51">
        <f>IF('Qualitative Daten'!E58=4080,1,0)</f>
        <v>0</v>
      </c>
      <c r="F51">
        <f>IF('Qualitative Daten'!F58=12500,1,0)</f>
        <v>0</v>
      </c>
      <c r="G51">
        <f>IF('Qualitative Daten'!G58=9900,1,0)</f>
        <v>0</v>
      </c>
      <c r="H51">
        <f>IF('Qualitative Daten'!H58=4600,1,0)</f>
        <v>0</v>
      </c>
      <c r="I51">
        <f>IF('Qualitative Daten'!I58=4000,1,0)</f>
        <v>0</v>
      </c>
      <c r="J51">
        <f>IF('Qualitative Daten'!J58=6999,1,0)</f>
        <v>0</v>
      </c>
      <c r="K51">
        <f>IF('Qualitative Daten'!K58=2490,1,0)</f>
        <v>0</v>
      </c>
      <c r="L51">
        <f>IF('Qualitative Daten'!L58=3900,1,0)</f>
        <v>0</v>
      </c>
      <c r="M51">
        <f>IF('Qualitative Daten'!M58="&gt;",1,0)</f>
        <v>0</v>
      </c>
      <c r="N51">
        <f>IF('Qualitative Daten'!N58="&gt;",1,0)</f>
        <v>0</v>
      </c>
      <c r="O51">
        <f>IF('Qualitative Daten'!O58="&lt;",1,0)</f>
        <v>0</v>
      </c>
      <c r="P51">
        <f>IF('Qualitative Daten'!P58=500,1,0)</f>
        <v>0</v>
      </c>
      <c r="Q51">
        <f>IF('Qualitative Daten'!Q58=836,1,0)</f>
        <v>0</v>
      </c>
      <c r="R51">
        <f>IF('Qualitative Daten'!R58=4500,1,0)</f>
        <v>0</v>
      </c>
      <c r="S51">
        <f>IF('Qualitative Daten'!S58=64000,1,0)</f>
        <v>0</v>
      </c>
      <c r="T51">
        <f>IF('Qualitative Daten'!T58=699,1,0)</f>
        <v>0</v>
      </c>
      <c r="U51">
        <f>IF('Qualitative Daten'!U58=254,1,0)</f>
        <v>0</v>
      </c>
      <c r="V51">
        <f>IF('Qualitative Daten'!V58=2500,1,0)</f>
        <v>0</v>
      </c>
      <c r="W51">
        <f>IF('Qualitative Daten'!W58=49000,1,0)</f>
        <v>0</v>
      </c>
      <c r="X51">
        <f>IF('Qualitative Daten'!X58=45,1,0)</f>
        <v>0</v>
      </c>
      <c r="Y51">
        <f>IF('Qualitative Daten'!Y58=699,1,0)</f>
        <v>0</v>
      </c>
      <c r="Z51">
        <f>IF('Qualitative Daten'!Z58=51,1,0)</f>
        <v>0</v>
      </c>
      <c r="AA51">
        <f>IF('Qualitative Daten'!AA58=78,1,0)</f>
        <v>0</v>
      </c>
      <c r="AB51">
        <f>IF('Qualitative Daten'!AB58=6,1,0)</f>
        <v>0</v>
      </c>
      <c r="AC51">
        <f>IF('Qualitative Daten'!AC58=80,1,0)</f>
        <v>0</v>
      </c>
      <c r="AD51">
        <f>IF('Qualitative Daten'!AD58=32,1,0)</f>
        <v>0</v>
      </c>
      <c r="AE51">
        <f>IF('Qualitative Daten'!AE58=0,1,0)</f>
        <v>1</v>
      </c>
      <c r="AF51">
        <f>IF('Qualitative Daten'!AF58=35000,1,0)</f>
        <v>0</v>
      </c>
      <c r="AG51">
        <f>IF('Qualitative Daten'!AG58=1000,1,0)</f>
        <v>0</v>
      </c>
      <c r="AH51">
        <f>IF('Qualitative Daten'!AH58=8,1,0)</f>
        <v>0</v>
      </c>
      <c r="AI51">
        <f>IF('Qualitative Daten'!AI58=1,1,0)</f>
        <v>0</v>
      </c>
      <c r="AJ51">
        <f>IF('Qualitative Daten'!AJ58=7,1,0)</f>
        <v>0</v>
      </c>
      <c r="AK51">
        <f>IF('Qualitative Daten'!AK58=8,1,0)</f>
        <v>0</v>
      </c>
      <c r="AL51">
        <f>IF('Qualitative Daten'!AL58=600,1,0)</f>
        <v>0</v>
      </c>
      <c r="AM51">
        <f>IF('Qualitative Daten'!AM58=800,1,0)</f>
        <v>0</v>
      </c>
      <c r="AN51">
        <f>IF('Qualitative Daten'!AN58=42,1,0)</f>
        <v>0</v>
      </c>
      <c r="AO51">
        <f>IF('Qualitative Daten'!AO58=43,1,0)</f>
        <v>0</v>
      </c>
      <c r="AP51">
        <f>IF('Qualitative Daten'!AP58=9,1,0)</f>
        <v>0</v>
      </c>
      <c r="AQ51">
        <f>IF('Qualitative Daten'!AQ58=81,1,0)</f>
        <v>0</v>
      </c>
      <c r="AR51">
        <f>IF('Qualitative Daten'!AR58=1,1,0)</f>
        <v>0</v>
      </c>
      <c r="AS51">
        <f>IF('Qualitative Daten'!AS58=1,1,0)</f>
        <v>0</v>
      </c>
      <c r="AT51">
        <f>IF(OR('Qualitative Daten'!AT58=0.6,'Qualitative Daten'!AT58="3'5"),1,0)</f>
        <v>0</v>
      </c>
      <c r="AU51">
        <f>IF(OR('Qualitative Daten'!AU58=2.25,'Qualitative Daten'!AU58="2,1'4",'Qualitative Daten'!AU58="9'4"),1,0)</f>
        <v>0</v>
      </c>
      <c r="AV51">
        <f>IF('Qualitative Daten'!AV58=3,1,0)</f>
        <v>0</v>
      </c>
      <c r="AW51">
        <f>IF('Qualitative Daten'!AW58=6,1,0)</f>
        <v>0</v>
      </c>
      <c r="AX51">
        <f>IF('Qualitative Daten'!AX58=0,1,0)</f>
        <v>1</v>
      </c>
      <c r="AY51">
        <f>IF('Qualitative Daten'!AY58=3,1,0)</f>
        <v>0</v>
      </c>
      <c r="AZ51">
        <f>IF(OR('Qualitative Daten'!AZ58="7'5",'Qualitative Daten'!AZ58="1,2'5"),1,0)</f>
        <v>0</v>
      </c>
      <c r="BA51">
        <f>IF('Qualitative Daten'!BA58="1'8",1,0)</f>
        <v>0</v>
      </c>
      <c r="BB51">
        <f>IF('Qualitative Daten'!BB58="12'25",1,0)</f>
        <v>0</v>
      </c>
      <c r="BC51">
        <f>IF(OR('Qualitative Daten'!BC58="6'15",'Qualitative Daten'!BC58="2'5",'Qualitative Daten'!BC58="90'225",'Qualitative Daten'!BC58=0.4),1,0)</f>
        <v>0</v>
      </c>
      <c r="BD51">
        <f>IF(OR('Qualitative Daten'!BD58="9'2",'Qualitative Daten'!BD58=4.5,'Qualitative Daten'!BD58="4,1'2"),1,0)</f>
        <v>0</v>
      </c>
      <c r="BE51">
        <f>IF('Qualitative Daten'!BE58="15'16",1,0)</f>
        <v>0</v>
      </c>
      <c r="BF51">
        <f>IF('Qualitative Daten'!BF58=2.56,1,0)</f>
        <v>0</v>
      </c>
      <c r="BG51">
        <f>IF('Qualitative Daten'!BG58=1.49,1,0)</f>
        <v>0</v>
      </c>
      <c r="BH51">
        <f>IF('Qualitative Daten'!BH58=3.5,1,0)</f>
        <v>0</v>
      </c>
      <c r="BI51">
        <f>IF('Qualitative Daten'!BI58=4.82,1,0)</f>
        <v>0</v>
      </c>
      <c r="BJ51">
        <f>IF('Qualitative Daten'!BJ58=22.38,1,0)</f>
        <v>0</v>
      </c>
      <c r="BK51">
        <f>IF(AND('Qualitative Daten'!BK58&gt;2.6,'Qualitative Daten'!BK58&lt;&gt;999),1,0)</f>
        <v>0</v>
      </c>
      <c r="BL51">
        <f>IF('Qualitative Daten'!BL58&lt;0.06,1,0)</f>
        <v>1</v>
      </c>
      <c r="BM51">
        <f>IF(AND('Qualitative Daten'!BM58&gt;-2.5,'Qualitative Daten'!BM58&lt;&gt;999),1,0)</f>
        <v>1</v>
      </c>
      <c r="BN51">
        <f>IF('Qualitative Daten'!BN58&lt;-0.3,1,0)</f>
        <v>0</v>
      </c>
      <c r="BO51">
        <f>IF('Qualitative Daten'!BO58=-2,1,0)</f>
        <v>0</v>
      </c>
      <c r="BP51">
        <f>IF('Qualitative Daten'!BP58=-4,1,0)</f>
        <v>0</v>
      </c>
      <c r="BQ51">
        <f>IF('Qualitative Daten'!BQ58=-8,1,0)</f>
        <v>0</v>
      </c>
      <c r="BR51">
        <f>IF('Qualitative Daten'!BR58=-6,1,0)</f>
        <v>0</v>
      </c>
      <c r="BS51">
        <f>IF('Qualitative Daten'!BS58=15,1,0)</f>
        <v>0</v>
      </c>
      <c r="BT51">
        <f>IF('Qualitative Daten'!BT58=5,1,0)</f>
        <v>0</v>
      </c>
      <c r="BU51">
        <f>IF('Qualitative Daten'!BU58=2,1,0)</f>
        <v>0</v>
      </c>
      <c r="BV51">
        <f>IF('Qualitative Daten'!BV58=-12,1,0)</f>
        <v>0</v>
      </c>
      <c r="BW51">
        <f>IF('Qualitative Daten'!BW58=17,1,0)</f>
        <v>0</v>
      </c>
      <c r="BX51">
        <f>IF('Qualitative Daten'!BX58=-4,1,0)</f>
        <v>0</v>
      </c>
      <c r="BY51">
        <f>IF('Qualitative Daten'!BY58=2,1,0)</f>
        <v>0</v>
      </c>
      <c r="BZ51">
        <f>IF('Qualitative Daten'!BZ58=6,1,0)</f>
        <v>0</v>
      </c>
      <c r="CA51">
        <f>IF('Qualitative Daten'!CA58=12,1,0)</f>
        <v>0</v>
      </c>
      <c r="CB51">
        <f>IF('Qualitative Daten'!CB58=80,1,0)</f>
        <v>0</v>
      </c>
      <c r="CC51">
        <f>IF('Qualitative Daten'!CC58=750,1,0)</f>
        <v>0</v>
      </c>
      <c r="CD51">
        <f>IF('Qualitative Daten'!CD58=27,1,0)</f>
        <v>0</v>
      </c>
      <c r="CE51">
        <f>IF('Qualitative Daten'!CE58=200,1,0)</f>
        <v>0</v>
      </c>
      <c r="CF51">
        <f>IF('Qualitative Daten'!CF58=3,1,0)</f>
        <v>0</v>
      </c>
      <c r="CG51">
        <f>IF('Qualitative Daten'!CG58=1,1,0)</f>
        <v>0</v>
      </c>
      <c r="CH51">
        <f>IF('Qualitative Daten'!CH58=75,1,0)</f>
        <v>0</v>
      </c>
      <c r="CI51">
        <f>IF('Qualitative Daten'!CI58=50,1,0)</f>
        <v>0</v>
      </c>
      <c r="CJ51">
        <f>IF('Qualitative Daten'!CJ58=20,1,0)</f>
        <v>0</v>
      </c>
      <c r="CK51">
        <f>IF('Qualitative Daten'!CK58=45,1,0)</f>
        <v>0</v>
      </c>
      <c r="CL51">
        <f>IF('Qualitative Daten'!CL58=20,1,0)</f>
        <v>0</v>
      </c>
      <c r="CM51">
        <f>IF(OR('Qualitative Daten'!CM58="a+a+4+4",'Qualitative Daten'!CM58="2a+8",'Qualitative Daten'!CM58="2a+2*4",'Qualitative Daten'!CM58="a+4+a+4",'Qualitative Daten'!CM58="2*a+2*4",'Qualitative Daten'!CM58="a*2+4*2",'Qualitative Daten'!CM58="2(a+4)"),1,0)</f>
        <v>0</v>
      </c>
      <c r="CN51">
        <f>IF('Qualitative Daten'!CN58=0,1,0)</f>
        <v>1</v>
      </c>
      <c r="CO51">
        <f>IF('Qualitative Daten'!CO58=3,1,0)</f>
        <v>0</v>
      </c>
      <c r="CP51">
        <f>IF('Qualitative Daten'!CP58=698,1,0)</f>
        <v>0</v>
      </c>
      <c r="CQ51">
        <f>IF('Qualitative Daten'!CQ58=73,1,0)</f>
        <v>0</v>
      </c>
      <c r="CR51">
        <f>IF('Qualitative Daten'!CR58=37,1,0)</f>
        <v>0</v>
      </c>
      <c r="CS51">
        <f>IF('Qualitative Daten'!CS58=2,1,0)</f>
        <v>0</v>
      </c>
      <c r="CT51">
        <f>IF('Qualitative Daten'!CT58=3,1,0)</f>
        <v>0</v>
      </c>
      <c r="CU51">
        <f>IF('Qualitative Daten'!CU58=2,1,0)</f>
        <v>0</v>
      </c>
      <c r="CV51">
        <f>IF(OR('Qualitative Daten'!CV58="x+3",'Qualitative Daten'!CV58="3+x"),1,0)</f>
        <v>0</v>
      </c>
      <c r="CW51">
        <f>IF(OR('Qualitative Daten'!CW58="x-3",'Qualitative Daten'!CW58="-3+x"),1,0)</f>
        <v>0</v>
      </c>
      <c r="CX51">
        <f>IF(OR('Qualitative Daten'!CX58="2a",'Qualitative Daten'!CX58="a+a",'Qualitative Daten'!CX58="a*2",'Qualitative Daten'!CX58="2*a"),1,0)</f>
        <v>0</v>
      </c>
      <c r="CZ51">
        <f t="shared" si="0"/>
        <v>5</v>
      </c>
      <c r="DA51">
        <f t="shared" si="1"/>
        <v>95</v>
      </c>
      <c r="DB51">
        <f>COUNTIF('Qualitative Daten'!C58:CX58,999)</f>
        <v>0</v>
      </c>
      <c r="DC51">
        <f t="shared" si="2"/>
        <v>95</v>
      </c>
      <c r="DD51" s="2">
        <f t="shared" si="3"/>
        <v>0.05</v>
      </c>
      <c r="DE51" s="2">
        <f t="shared" si="4"/>
        <v>2.4390243902439025E-2</v>
      </c>
      <c r="DF51" s="2">
        <f t="shared" si="5"/>
        <v>7.1428571428571425E-2</v>
      </c>
      <c r="DG51" s="2">
        <f t="shared" si="6"/>
        <v>0.22222222222222221</v>
      </c>
      <c r="DH51" s="2">
        <f t="shared" si="7"/>
        <v>0</v>
      </c>
      <c r="DI51" s="2">
        <f t="shared" si="8"/>
        <v>0</v>
      </c>
      <c r="DJ51" s="2">
        <f t="shared" si="9"/>
        <v>8.3333333333333329E-2</v>
      </c>
    </row>
    <row r="52" spans="1:114" x14ac:dyDescent="0.35">
      <c r="A52">
        <f>'Qualitative Daten'!A59</f>
        <v>0</v>
      </c>
      <c r="B52">
        <f>'Qualitative Daten'!B59</f>
        <v>0</v>
      </c>
      <c r="C52">
        <f>IF('Qualitative Daten'!C59=7000,1,0)</f>
        <v>0</v>
      </c>
      <c r="D52">
        <f>IF('Qualitative Daten'!D59=5300,1,0)</f>
        <v>0</v>
      </c>
      <c r="E52">
        <f>IF('Qualitative Daten'!E59=4080,1,0)</f>
        <v>0</v>
      </c>
      <c r="F52">
        <f>IF('Qualitative Daten'!F59=12500,1,0)</f>
        <v>0</v>
      </c>
      <c r="G52">
        <f>IF('Qualitative Daten'!G59=9900,1,0)</f>
        <v>0</v>
      </c>
      <c r="H52">
        <f>IF('Qualitative Daten'!H59=4600,1,0)</f>
        <v>0</v>
      </c>
      <c r="I52">
        <f>IF('Qualitative Daten'!I59=4000,1,0)</f>
        <v>0</v>
      </c>
      <c r="J52">
        <f>IF('Qualitative Daten'!J59=6999,1,0)</f>
        <v>0</v>
      </c>
      <c r="K52">
        <f>IF('Qualitative Daten'!K59=2490,1,0)</f>
        <v>0</v>
      </c>
      <c r="L52">
        <f>IF('Qualitative Daten'!L59=3900,1,0)</f>
        <v>0</v>
      </c>
      <c r="M52">
        <f>IF('Qualitative Daten'!M59="&gt;",1,0)</f>
        <v>0</v>
      </c>
      <c r="N52">
        <f>IF('Qualitative Daten'!N59="&gt;",1,0)</f>
        <v>0</v>
      </c>
      <c r="O52">
        <f>IF('Qualitative Daten'!O59="&lt;",1,0)</f>
        <v>0</v>
      </c>
      <c r="P52">
        <f>IF('Qualitative Daten'!P59=500,1,0)</f>
        <v>0</v>
      </c>
      <c r="Q52">
        <f>IF('Qualitative Daten'!Q59=836,1,0)</f>
        <v>0</v>
      </c>
      <c r="R52">
        <f>IF('Qualitative Daten'!R59=4500,1,0)</f>
        <v>0</v>
      </c>
      <c r="S52">
        <f>IF('Qualitative Daten'!S59=64000,1,0)</f>
        <v>0</v>
      </c>
      <c r="T52">
        <f>IF('Qualitative Daten'!T59=699,1,0)</f>
        <v>0</v>
      </c>
      <c r="U52">
        <f>IF('Qualitative Daten'!U59=254,1,0)</f>
        <v>0</v>
      </c>
      <c r="V52">
        <f>IF('Qualitative Daten'!V59=2500,1,0)</f>
        <v>0</v>
      </c>
      <c r="W52">
        <f>IF('Qualitative Daten'!W59=49000,1,0)</f>
        <v>0</v>
      </c>
      <c r="X52">
        <f>IF('Qualitative Daten'!X59=45,1,0)</f>
        <v>0</v>
      </c>
      <c r="Y52">
        <f>IF('Qualitative Daten'!Y59=699,1,0)</f>
        <v>0</v>
      </c>
      <c r="Z52">
        <f>IF('Qualitative Daten'!Z59=51,1,0)</f>
        <v>0</v>
      </c>
      <c r="AA52">
        <f>IF('Qualitative Daten'!AA59=78,1,0)</f>
        <v>0</v>
      </c>
      <c r="AB52">
        <f>IF('Qualitative Daten'!AB59=6,1,0)</f>
        <v>0</v>
      </c>
      <c r="AC52">
        <f>IF('Qualitative Daten'!AC59=80,1,0)</f>
        <v>0</v>
      </c>
      <c r="AD52">
        <f>IF('Qualitative Daten'!AD59=32,1,0)</f>
        <v>0</v>
      </c>
      <c r="AE52">
        <f>IF('Qualitative Daten'!AE59=0,1,0)</f>
        <v>1</v>
      </c>
      <c r="AF52">
        <f>IF('Qualitative Daten'!AF59=35000,1,0)</f>
        <v>0</v>
      </c>
      <c r="AG52">
        <f>IF('Qualitative Daten'!AG59=1000,1,0)</f>
        <v>0</v>
      </c>
      <c r="AH52">
        <f>IF('Qualitative Daten'!AH59=8,1,0)</f>
        <v>0</v>
      </c>
      <c r="AI52">
        <f>IF('Qualitative Daten'!AI59=1,1,0)</f>
        <v>0</v>
      </c>
      <c r="AJ52">
        <f>IF('Qualitative Daten'!AJ59=7,1,0)</f>
        <v>0</v>
      </c>
      <c r="AK52">
        <f>IF('Qualitative Daten'!AK59=8,1,0)</f>
        <v>0</v>
      </c>
      <c r="AL52">
        <f>IF('Qualitative Daten'!AL59=600,1,0)</f>
        <v>0</v>
      </c>
      <c r="AM52">
        <f>IF('Qualitative Daten'!AM59=800,1,0)</f>
        <v>0</v>
      </c>
      <c r="AN52">
        <f>IF('Qualitative Daten'!AN59=42,1,0)</f>
        <v>0</v>
      </c>
      <c r="AO52">
        <f>IF('Qualitative Daten'!AO59=43,1,0)</f>
        <v>0</v>
      </c>
      <c r="AP52">
        <f>IF('Qualitative Daten'!AP59=9,1,0)</f>
        <v>0</v>
      </c>
      <c r="AQ52">
        <f>IF('Qualitative Daten'!AQ59=81,1,0)</f>
        <v>0</v>
      </c>
      <c r="AR52">
        <f>IF('Qualitative Daten'!AR59=1,1,0)</f>
        <v>0</v>
      </c>
      <c r="AS52">
        <f>IF('Qualitative Daten'!AS59=1,1,0)</f>
        <v>0</v>
      </c>
      <c r="AT52">
        <f>IF(OR('Qualitative Daten'!AT59=0.6,'Qualitative Daten'!AT59="3'5"),1,0)</f>
        <v>0</v>
      </c>
      <c r="AU52">
        <f>IF(OR('Qualitative Daten'!AU59=2.25,'Qualitative Daten'!AU59="2,1'4",'Qualitative Daten'!AU59="9'4"),1,0)</f>
        <v>0</v>
      </c>
      <c r="AV52">
        <f>IF('Qualitative Daten'!AV59=3,1,0)</f>
        <v>0</v>
      </c>
      <c r="AW52">
        <f>IF('Qualitative Daten'!AW59=6,1,0)</f>
        <v>0</v>
      </c>
      <c r="AX52">
        <f>IF('Qualitative Daten'!AX59=0,1,0)</f>
        <v>1</v>
      </c>
      <c r="AY52">
        <f>IF('Qualitative Daten'!AY59=3,1,0)</f>
        <v>0</v>
      </c>
      <c r="AZ52">
        <f>IF(OR('Qualitative Daten'!AZ59="7'5",'Qualitative Daten'!AZ59="1,2'5"),1,0)</f>
        <v>0</v>
      </c>
      <c r="BA52">
        <f>IF('Qualitative Daten'!BA59="1'8",1,0)</f>
        <v>0</v>
      </c>
      <c r="BB52">
        <f>IF('Qualitative Daten'!BB59="12'25",1,0)</f>
        <v>0</v>
      </c>
      <c r="BC52">
        <f>IF(OR('Qualitative Daten'!BC59="6'15",'Qualitative Daten'!BC59="2'5",'Qualitative Daten'!BC59="90'225",'Qualitative Daten'!BC59=0.4),1,0)</f>
        <v>0</v>
      </c>
      <c r="BD52">
        <f>IF(OR('Qualitative Daten'!BD59="9'2",'Qualitative Daten'!BD59=4.5,'Qualitative Daten'!BD59="4,1'2"),1,0)</f>
        <v>0</v>
      </c>
      <c r="BE52">
        <f>IF('Qualitative Daten'!BE59="15'16",1,0)</f>
        <v>0</v>
      </c>
      <c r="BF52">
        <f>IF('Qualitative Daten'!BF59=2.56,1,0)</f>
        <v>0</v>
      </c>
      <c r="BG52">
        <f>IF('Qualitative Daten'!BG59=1.49,1,0)</f>
        <v>0</v>
      </c>
      <c r="BH52">
        <f>IF('Qualitative Daten'!BH59=3.5,1,0)</f>
        <v>0</v>
      </c>
      <c r="BI52">
        <f>IF('Qualitative Daten'!BI59=4.82,1,0)</f>
        <v>0</v>
      </c>
      <c r="BJ52">
        <f>IF('Qualitative Daten'!BJ59=22.38,1,0)</f>
        <v>0</v>
      </c>
      <c r="BK52">
        <f>IF(AND('Qualitative Daten'!BK59&gt;2.6,'Qualitative Daten'!BK59&lt;&gt;999),1,0)</f>
        <v>0</v>
      </c>
      <c r="BL52">
        <f>IF('Qualitative Daten'!BL59&lt;0.06,1,0)</f>
        <v>1</v>
      </c>
      <c r="BM52">
        <f>IF(AND('Qualitative Daten'!BM59&gt;-2.5,'Qualitative Daten'!BM59&lt;&gt;999),1,0)</f>
        <v>1</v>
      </c>
      <c r="BN52">
        <f>IF('Qualitative Daten'!BN59&lt;-0.3,1,0)</f>
        <v>0</v>
      </c>
      <c r="BO52">
        <f>IF('Qualitative Daten'!BO59=-2,1,0)</f>
        <v>0</v>
      </c>
      <c r="BP52">
        <f>IF('Qualitative Daten'!BP59=-4,1,0)</f>
        <v>0</v>
      </c>
      <c r="BQ52">
        <f>IF('Qualitative Daten'!BQ59=-8,1,0)</f>
        <v>0</v>
      </c>
      <c r="BR52">
        <f>IF('Qualitative Daten'!BR59=-6,1,0)</f>
        <v>0</v>
      </c>
      <c r="BS52">
        <f>IF('Qualitative Daten'!BS59=15,1,0)</f>
        <v>0</v>
      </c>
      <c r="BT52">
        <f>IF('Qualitative Daten'!BT59=5,1,0)</f>
        <v>0</v>
      </c>
      <c r="BU52">
        <f>IF('Qualitative Daten'!BU59=2,1,0)</f>
        <v>0</v>
      </c>
      <c r="BV52">
        <f>IF('Qualitative Daten'!BV59=-12,1,0)</f>
        <v>0</v>
      </c>
      <c r="BW52">
        <f>IF('Qualitative Daten'!BW59=17,1,0)</f>
        <v>0</v>
      </c>
      <c r="BX52">
        <f>IF('Qualitative Daten'!BX59=-4,1,0)</f>
        <v>0</v>
      </c>
      <c r="BY52">
        <f>IF('Qualitative Daten'!BY59=2,1,0)</f>
        <v>0</v>
      </c>
      <c r="BZ52">
        <f>IF('Qualitative Daten'!BZ59=6,1,0)</f>
        <v>0</v>
      </c>
      <c r="CA52">
        <f>IF('Qualitative Daten'!CA59=12,1,0)</f>
        <v>0</v>
      </c>
      <c r="CB52">
        <f>IF('Qualitative Daten'!CB59=80,1,0)</f>
        <v>0</v>
      </c>
      <c r="CC52">
        <f>IF('Qualitative Daten'!CC59=750,1,0)</f>
        <v>0</v>
      </c>
      <c r="CD52">
        <f>IF('Qualitative Daten'!CD59=27,1,0)</f>
        <v>0</v>
      </c>
      <c r="CE52">
        <f>IF('Qualitative Daten'!CE59=200,1,0)</f>
        <v>0</v>
      </c>
      <c r="CF52">
        <f>IF('Qualitative Daten'!CF59=3,1,0)</f>
        <v>0</v>
      </c>
      <c r="CG52">
        <f>IF('Qualitative Daten'!CG59=1,1,0)</f>
        <v>0</v>
      </c>
      <c r="CH52">
        <f>IF('Qualitative Daten'!CH59=75,1,0)</f>
        <v>0</v>
      </c>
      <c r="CI52">
        <f>IF('Qualitative Daten'!CI59=50,1,0)</f>
        <v>0</v>
      </c>
      <c r="CJ52">
        <f>IF('Qualitative Daten'!CJ59=20,1,0)</f>
        <v>0</v>
      </c>
      <c r="CK52">
        <f>IF('Qualitative Daten'!CK59=45,1,0)</f>
        <v>0</v>
      </c>
      <c r="CL52">
        <f>IF('Qualitative Daten'!CL59=20,1,0)</f>
        <v>0</v>
      </c>
      <c r="CM52">
        <f>IF(OR('Qualitative Daten'!CM59="a+a+4+4",'Qualitative Daten'!CM59="2a+8",'Qualitative Daten'!CM59="2a+2*4",'Qualitative Daten'!CM59="a+4+a+4",'Qualitative Daten'!CM59="2*a+2*4",'Qualitative Daten'!CM59="a*2+4*2",'Qualitative Daten'!CM59="2(a+4)"),1,0)</f>
        <v>0</v>
      </c>
      <c r="CN52">
        <f>IF('Qualitative Daten'!CN59=0,1,0)</f>
        <v>1</v>
      </c>
      <c r="CO52">
        <f>IF('Qualitative Daten'!CO59=3,1,0)</f>
        <v>0</v>
      </c>
      <c r="CP52">
        <f>IF('Qualitative Daten'!CP59=698,1,0)</f>
        <v>0</v>
      </c>
      <c r="CQ52">
        <f>IF('Qualitative Daten'!CQ59=73,1,0)</f>
        <v>0</v>
      </c>
      <c r="CR52">
        <f>IF('Qualitative Daten'!CR59=37,1,0)</f>
        <v>0</v>
      </c>
      <c r="CS52">
        <f>IF('Qualitative Daten'!CS59=2,1,0)</f>
        <v>0</v>
      </c>
      <c r="CT52">
        <f>IF('Qualitative Daten'!CT59=3,1,0)</f>
        <v>0</v>
      </c>
      <c r="CU52">
        <f>IF('Qualitative Daten'!CU59=2,1,0)</f>
        <v>0</v>
      </c>
      <c r="CV52">
        <f>IF(OR('Qualitative Daten'!CV59="x+3",'Qualitative Daten'!CV59="3+x"),1,0)</f>
        <v>0</v>
      </c>
      <c r="CW52">
        <f>IF(OR('Qualitative Daten'!CW59="x-3",'Qualitative Daten'!CW59="-3+x"),1,0)</f>
        <v>0</v>
      </c>
      <c r="CX52">
        <f>IF(OR('Qualitative Daten'!CX59="2a",'Qualitative Daten'!CX59="a+a",'Qualitative Daten'!CX59="a*2",'Qualitative Daten'!CX59="2*a"),1,0)</f>
        <v>0</v>
      </c>
      <c r="CZ52">
        <f t="shared" si="0"/>
        <v>5</v>
      </c>
      <c r="DA52">
        <f t="shared" si="1"/>
        <v>95</v>
      </c>
      <c r="DB52">
        <f>COUNTIF('Qualitative Daten'!C59:CX59,999)</f>
        <v>0</v>
      </c>
      <c r="DC52">
        <f t="shared" si="2"/>
        <v>95</v>
      </c>
      <c r="DD52" s="2">
        <f t="shared" si="3"/>
        <v>0.05</v>
      </c>
      <c r="DE52" s="2">
        <f t="shared" si="4"/>
        <v>2.4390243902439025E-2</v>
      </c>
      <c r="DF52" s="2">
        <f t="shared" si="5"/>
        <v>7.1428571428571425E-2</v>
      </c>
      <c r="DG52" s="2">
        <f t="shared" si="6"/>
        <v>0.22222222222222221</v>
      </c>
      <c r="DH52" s="2">
        <f t="shared" si="7"/>
        <v>0</v>
      </c>
      <c r="DI52" s="2">
        <f t="shared" si="8"/>
        <v>0</v>
      </c>
      <c r="DJ52" s="2">
        <f t="shared" si="9"/>
        <v>8.3333333333333329E-2</v>
      </c>
    </row>
    <row r="53" spans="1:114" x14ac:dyDescent="0.35">
      <c r="A53">
        <f>'Qualitative Daten'!A60</f>
        <v>0</v>
      </c>
      <c r="B53">
        <f>'Qualitative Daten'!B60</f>
        <v>0</v>
      </c>
      <c r="C53">
        <f>IF('Qualitative Daten'!C60=7000,1,0)</f>
        <v>0</v>
      </c>
      <c r="D53">
        <f>IF('Qualitative Daten'!D60=5300,1,0)</f>
        <v>0</v>
      </c>
      <c r="E53">
        <f>IF('Qualitative Daten'!E60=4080,1,0)</f>
        <v>0</v>
      </c>
      <c r="F53">
        <f>IF('Qualitative Daten'!F60=12500,1,0)</f>
        <v>0</v>
      </c>
      <c r="G53">
        <f>IF('Qualitative Daten'!G60=9900,1,0)</f>
        <v>0</v>
      </c>
      <c r="H53">
        <f>IF('Qualitative Daten'!H60=4600,1,0)</f>
        <v>0</v>
      </c>
      <c r="I53">
        <f>IF('Qualitative Daten'!I60=4000,1,0)</f>
        <v>0</v>
      </c>
      <c r="J53">
        <f>IF('Qualitative Daten'!J60=6999,1,0)</f>
        <v>0</v>
      </c>
      <c r="K53">
        <f>IF('Qualitative Daten'!K60=2490,1,0)</f>
        <v>0</v>
      </c>
      <c r="L53">
        <f>IF('Qualitative Daten'!L60=3900,1,0)</f>
        <v>0</v>
      </c>
      <c r="M53">
        <f>IF('Qualitative Daten'!M60="&gt;",1,0)</f>
        <v>0</v>
      </c>
      <c r="N53">
        <f>IF('Qualitative Daten'!N60="&gt;",1,0)</f>
        <v>0</v>
      </c>
      <c r="O53">
        <f>IF('Qualitative Daten'!O60="&lt;",1,0)</f>
        <v>0</v>
      </c>
      <c r="P53">
        <f>IF('Qualitative Daten'!P60=500,1,0)</f>
        <v>0</v>
      </c>
      <c r="Q53">
        <f>IF('Qualitative Daten'!Q60=836,1,0)</f>
        <v>0</v>
      </c>
      <c r="R53">
        <f>IF('Qualitative Daten'!R60=4500,1,0)</f>
        <v>0</v>
      </c>
      <c r="S53">
        <f>IF('Qualitative Daten'!S60=64000,1,0)</f>
        <v>0</v>
      </c>
      <c r="T53">
        <f>IF('Qualitative Daten'!T60=699,1,0)</f>
        <v>0</v>
      </c>
      <c r="U53">
        <f>IF('Qualitative Daten'!U60=254,1,0)</f>
        <v>0</v>
      </c>
      <c r="V53">
        <f>IF('Qualitative Daten'!V60=2500,1,0)</f>
        <v>0</v>
      </c>
      <c r="W53">
        <f>IF('Qualitative Daten'!W60=49000,1,0)</f>
        <v>0</v>
      </c>
      <c r="X53">
        <f>IF('Qualitative Daten'!X60=45,1,0)</f>
        <v>0</v>
      </c>
      <c r="Y53">
        <f>IF('Qualitative Daten'!Y60=699,1,0)</f>
        <v>0</v>
      </c>
      <c r="Z53">
        <f>IF('Qualitative Daten'!Z60=51,1,0)</f>
        <v>0</v>
      </c>
      <c r="AA53">
        <f>IF('Qualitative Daten'!AA60=78,1,0)</f>
        <v>0</v>
      </c>
      <c r="AB53">
        <f>IF('Qualitative Daten'!AB60=6,1,0)</f>
        <v>0</v>
      </c>
      <c r="AC53">
        <f>IF('Qualitative Daten'!AC60=80,1,0)</f>
        <v>0</v>
      </c>
      <c r="AD53">
        <f>IF('Qualitative Daten'!AD60=32,1,0)</f>
        <v>0</v>
      </c>
      <c r="AE53">
        <f>IF('Qualitative Daten'!AE60=0,1,0)</f>
        <v>1</v>
      </c>
      <c r="AF53">
        <f>IF('Qualitative Daten'!AF60=35000,1,0)</f>
        <v>0</v>
      </c>
      <c r="AG53">
        <f>IF('Qualitative Daten'!AG60=1000,1,0)</f>
        <v>0</v>
      </c>
      <c r="AH53">
        <f>IF('Qualitative Daten'!AH60=8,1,0)</f>
        <v>0</v>
      </c>
      <c r="AI53">
        <f>IF('Qualitative Daten'!AI60=1,1,0)</f>
        <v>0</v>
      </c>
      <c r="AJ53">
        <f>IF('Qualitative Daten'!AJ60=7,1,0)</f>
        <v>0</v>
      </c>
      <c r="AK53">
        <f>IF('Qualitative Daten'!AK60=8,1,0)</f>
        <v>0</v>
      </c>
      <c r="AL53">
        <f>IF('Qualitative Daten'!AL60=600,1,0)</f>
        <v>0</v>
      </c>
      <c r="AM53">
        <f>IF('Qualitative Daten'!AM60=800,1,0)</f>
        <v>0</v>
      </c>
      <c r="AN53">
        <f>IF('Qualitative Daten'!AN60=42,1,0)</f>
        <v>0</v>
      </c>
      <c r="AO53">
        <f>IF('Qualitative Daten'!AO60=43,1,0)</f>
        <v>0</v>
      </c>
      <c r="AP53">
        <f>IF('Qualitative Daten'!AP60=9,1,0)</f>
        <v>0</v>
      </c>
      <c r="AQ53">
        <f>IF('Qualitative Daten'!AQ60=81,1,0)</f>
        <v>0</v>
      </c>
      <c r="AR53">
        <f>IF('Qualitative Daten'!AR60=1,1,0)</f>
        <v>0</v>
      </c>
      <c r="AS53">
        <f>IF('Qualitative Daten'!AS60=1,1,0)</f>
        <v>0</v>
      </c>
      <c r="AT53">
        <f>IF(OR('Qualitative Daten'!AT60=0.6,'Qualitative Daten'!AT60="3'5"),1,0)</f>
        <v>0</v>
      </c>
      <c r="AU53">
        <f>IF(OR('Qualitative Daten'!AU60=2.25,'Qualitative Daten'!AU60="2,1'4",'Qualitative Daten'!AU60="9'4"),1,0)</f>
        <v>0</v>
      </c>
      <c r="AV53">
        <f>IF('Qualitative Daten'!AV60=3,1,0)</f>
        <v>0</v>
      </c>
      <c r="AW53">
        <f>IF('Qualitative Daten'!AW60=6,1,0)</f>
        <v>0</v>
      </c>
      <c r="AX53">
        <f>IF('Qualitative Daten'!AX60=0,1,0)</f>
        <v>1</v>
      </c>
      <c r="AY53">
        <f>IF('Qualitative Daten'!AY60=3,1,0)</f>
        <v>0</v>
      </c>
      <c r="AZ53">
        <f>IF(OR('Qualitative Daten'!AZ60="7'5",'Qualitative Daten'!AZ60="1,2'5"),1,0)</f>
        <v>0</v>
      </c>
      <c r="BA53">
        <f>IF('Qualitative Daten'!BA60="1'8",1,0)</f>
        <v>0</v>
      </c>
      <c r="BB53">
        <f>IF('Qualitative Daten'!BB60="12'25",1,0)</f>
        <v>0</v>
      </c>
      <c r="BC53">
        <f>IF(OR('Qualitative Daten'!BC60="6'15",'Qualitative Daten'!BC60="2'5",'Qualitative Daten'!BC60="90'225",'Qualitative Daten'!BC60=0.4),1,0)</f>
        <v>0</v>
      </c>
      <c r="BD53">
        <f>IF(OR('Qualitative Daten'!BD60="9'2",'Qualitative Daten'!BD60=4.5,'Qualitative Daten'!BD60="4,1'2"),1,0)</f>
        <v>0</v>
      </c>
      <c r="BE53">
        <f>IF('Qualitative Daten'!BE60="15'16",1,0)</f>
        <v>0</v>
      </c>
      <c r="BF53">
        <f>IF('Qualitative Daten'!BF60=2.56,1,0)</f>
        <v>0</v>
      </c>
      <c r="BG53">
        <f>IF('Qualitative Daten'!BG60=1.49,1,0)</f>
        <v>0</v>
      </c>
      <c r="BH53">
        <f>IF('Qualitative Daten'!BH60=3.5,1,0)</f>
        <v>0</v>
      </c>
      <c r="BI53">
        <f>IF('Qualitative Daten'!BI60=4.82,1,0)</f>
        <v>0</v>
      </c>
      <c r="BJ53">
        <f>IF('Qualitative Daten'!BJ60=22.38,1,0)</f>
        <v>0</v>
      </c>
      <c r="BK53">
        <f>IF(AND('Qualitative Daten'!BK60&gt;2.6,'Qualitative Daten'!BK60&lt;&gt;999),1,0)</f>
        <v>0</v>
      </c>
      <c r="BL53">
        <f>IF('Qualitative Daten'!BL60&lt;0.06,1,0)</f>
        <v>1</v>
      </c>
      <c r="BM53">
        <f>IF(AND('Qualitative Daten'!BM60&gt;-2.5,'Qualitative Daten'!BM60&lt;&gt;999),1,0)</f>
        <v>1</v>
      </c>
      <c r="BN53">
        <f>IF('Qualitative Daten'!BN60&lt;-0.3,1,0)</f>
        <v>0</v>
      </c>
      <c r="BO53">
        <f>IF('Qualitative Daten'!BO60=-2,1,0)</f>
        <v>0</v>
      </c>
      <c r="BP53">
        <f>IF('Qualitative Daten'!BP60=-4,1,0)</f>
        <v>0</v>
      </c>
      <c r="BQ53">
        <f>IF('Qualitative Daten'!BQ60=-8,1,0)</f>
        <v>0</v>
      </c>
      <c r="BR53">
        <f>IF('Qualitative Daten'!BR60=-6,1,0)</f>
        <v>0</v>
      </c>
      <c r="BS53">
        <f>IF('Qualitative Daten'!BS60=15,1,0)</f>
        <v>0</v>
      </c>
      <c r="BT53">
        <f>IF('Qualitative Daten'!BT60=5,1,0)</f>
        <v>0</v>
      </c>
      <c r="BU53">
        <f>IF('Qualitative Daten'!BU60=2,1,0)</f>
        <v>0</v>
      </c>
      <c r="BV53">
        <f>IF('Qualitative Daten'!BV60=-12,1,0)</f>
        <v>0</v>
      </c>
      <c r="BW53">
        <f>IF('Qualitative Daten'!BW60=17,1,0)</f>
        <v>0</v>
      </c>
      <c r="BX53">
        <f>IF('Qualitative Daten'!BX60=-4,1,0)</f>
        <v>0</v>
      </c>
      <c r="BY53">
        <f>IF('Qualitative Daten'!BY60=2,1,0)</f>
        <v>0</v>
      </c>
      <c r="BZ53">
        <f>IF('Qualitative Daten'!BZ60=6,1,0)</f>
        <v>0</v>
      </c>
      <c r="CA53">
        <f>IF('Qualitative Daten'!CA60=12,1,0)</f>
        <v>0</v>
      </c>
      <c r="CB53">
        <f>IF('Qualitative Daten'!CB60=80,1,0)</f>
        <v>0</v>
      </c>
      <c r="CC53">
        <f>IF('Qualitative Daten'!CC60=750,1,0)</f>
        <v>0</v>
      </c>
      <c r="CD53">
        <f>IF('Qualitative Daten'!CD60=27,1,0)</f>
        <v>0</v>
      </c>
      <c r="CE53">
        <f>IF('Qualitative Daten'!CE60=200,1,0)</f>
        <v>0</v>
      </c>
      <c r="CF53">
        <f>IF('Qualitative Daten'!CF60=3,1,0)</f>
        <v>0</v>
      </c>
      <c r="CG53">
        <f>IF('Qualitative Daten'!CG60=1,1,0)</f>
        <v>0</v>
      </c>
      <c r="CH53">
        <f>IF('Qualitative Daten'!CH60=75,1,0)</f>
        <v>0</v>
      </c>
      <c r="CI53">
        <f>IF('Qualitative Daten'!CI60=50,1,0)</f>
        <v>0</v>
      </c>
      <c r="CJ53">
        <f>IF('Qualitative Daten'!CJ60=20,1,0)</f>
        <v>0</v>
      </c>
      <c r="CK53">
        <f>IF('Qualitative Daten'!CK60=45,1,0)</f>
        <v>0</v>
      </c>
      <c r="CL53">
        <f>IF('Qualitative Daten'!CL60=20,1,0)</f>
        <v>0</v>
      </c>
      <c r="CM53">
        <f>IF(OR('Qualitative Daten'!CM60="a+a+4+4",'Qualitative Daten'!CM60="2a+8",'Qualitative Daten'!CM60="2a+2*4",'Qualitative Daten'!CM60="a+4+a+4",'Qualitative Daten'!CM60="2*a+2*4",'Qualitative Daten'!CM60="a*2+4*2",'Qualitative Daten'!CM60="2(a+4)"),1,0)</f>
        <v>0</v>
      </c>
      <c r="CN53">
        <f>IF('Qualitative Daten'!CN60=0,1,0)</f>
        <v>1</v>
      </c>
      <c r="CO53">
        <f>IF('Qualitative Daten'!CO60=3,1,0)</f>
        <v>0</v>
      </c>
      <c r="CP53">
        <f>IF('Qualitative Daten'!CP60=698,1,0)</f>
        <v>0</v>
      </c>
      <c r="CQ53">
        <f>IF('Qualitative Daten'!CQ60=73,1,0)</f>
        <v>0</v>
      </c>
      <c r="CR53">
        <f>IF('Qualitative Daten'!CR60=37,1,0)</f>
        <v>0</v>
      </c>
      <c r="CS53">
        <f>IF('Qualitative Daten'!CS60=2,1,0)</f>
        <v>0</v>
      </c>
      <c r="CT53">
        <f>IF('Qualitative Daten'!CT60=3,1,0)</f>
        <v>0</v>
      </c>
      <c r="CU53">
        <f>IF('Qualitative Daten'!CU60=2,1,0)</f>
        <v>0</v>
      </c>
      <c r="CV53">
        <f>IF(OR('Qualitative Daten'!CV60="x+3",'Qualitative Daten'!CV60="3+x"),1,0)</f>
        <v>0</v>
      </c>
      <c r="CW53">
        <f>IF(OR('Qualitative Daten'!CW60="x-3",'Qualitative Daten'!CW60="-3+x"),1,0)</f>
        <v>0</v>
      </c>
      <c r="CX53">
        <f>IF(OR('Qualitative Daten'!CX60="2a",'Qualitative Daten'!CX60="a+a",'Qualitative Daten'!CX60="a*2",'Qualitative Daten'!CX60="2*a"),1,0)</f>
        <v>0</v>
      </c>
      <c r="CZ53">
        <f t="shared" si="0"/>
        <v>5</v>
      </c>
      <c r="DA53">
        <f t="shared" si="1"/>
        <v>95</v>
      </c>
      <c r="DB53">
        <f>COUNTIF('Qualitative Daten'!C60:CX60,999)</f>
        <v>0</v>
      </c>
      <c r="DC53">
        <f t="shared" si="2"/>
        <v>95</v>
      </c>
      <c r="DD53" s="2">
        <f t="shared" si="3"/>
        <v>0.05</v>
      </c>
      <c r="DE53" s="2">
        <f t="shared" si="4"/>
        <v>2.4390243902439025E-2</v>
      </c>
      <c r="DF53" s="2">
        <f t="shared" si="5"/>
        <v>7.1428571428571425E-2</v>
      </c>
      <c r="DG53" s="2">
        <f t="shared" si="6"/>
        <v>0.22222222222222221</v>
      </c>
      <c r="DH53" s="2">
        <f t="shared" si="7"/>
        <v>0</v>
      </c>
      <c r="DI53" s="2">
        <f t="shared" si="8"/>
        <v>0</v>
      </c>
      <c r="DJ53" s="2">
        <f t="shared" si="9"/>
        <v>8.3333333333333329E-2</v>
      </c>
    </row>
    <row r="54" spans="1:114" x14ac:dyDescent="0.35">
      <c r="A54">
        <f>'Qualitative Daten'!A61</f>
        <v>0</v>
      </c>
      <c r="B54">
        <f>'Qualitative Daten'!B61</f>
        <v>0</v>
      </c>
      <c r="C54">
        <f>IF('Qualitative Daten'!C61=7000,1,0)</f>
        <v>0</v>
      </c>
      <c r="D54">
        <f>IF('Qualitative Daten'!D61=5300,1,0)</f>
        <v>0</v>
      </c>
      <c r="E54">
        <f>IF('Qualitative Daten'!E61=4080,1,0)</f>
        <v>0</v>
      </c>
      <c r="F54">
        <f>IF('Qualitative Daten'!F61=12500,1,0)</f>
        <v>0</v>
      </c>
      <c r="G54">
        <f>IF('Qualitative Daten'!G61=9900,1,0)</f>
        <v>0</v>
      </c>
      <c r="H54">
        <f>IF('Qualitative Daten'!H61=4600,1,0)</f>
        <v>0</v>
      </c>
      <c r="I54">
        <f>IF('Qualitative Daten'!I61=4000,1,0)</f>
        <v>0</v>
      </c>
      <c r="J54">
        <f>IF('Qualitative Daten'!J61=6999,1,0)</f>
        <v>0</v>
      </c>
      <c r="K54">
        <f>IF('Qualitative Daten'!K61=2490,1,0)</f>
        <v>0</v>
      </c>
      <c r="L54">
        <f>IF('Qualitative Daten'!L61=3900,1,0)</f>
        <v>0</v>
      </c>
      <c r="M54">
        <f>IF('Qualitative Daten'!M61="&gt;",1,0)</f>
        <v>0</v>
      </c>
      <c r="N54">
        <f>IF('Qualitative Daten'!N61="&gt;",1,0)</f>
        <v>0</v>
      </c>
      <c r="O54">
        <f>IF('Qualitative Daten'!O61="&lt;",1,0)</f>
        <v>0</v>
      </c>
      <c r="P54">
        <f>IF('Qualitative Daten'!P61=500,1,0)</f>
        <v>0</v>
      </c>
      <c r="Q54">
        <f>IF('Qualitative Daten'!Q61=836,1,0)</f>
        <v>0</v>
      </c>
      <c r="R54">
        <f>IF('Qualitative Daten'!R61=4500,1,0)</f>
        <v>0</v>
      </c>
      <c r="S54">
        <f>IF('Qualitative Daten'!S61=64000,1,0)</f>
        <v>0</v>
      </c>
      <c r="T54">
        <f>IF('Qualitative Daten'!T61=699,1,0)</f>
        <v>0</v>
      </c>
      <c r="U54">
        <f>IF('Qualitative Daten'!U61=254,1,0)</f>
        <v>0</v>
      </c>
      <c r="V54">
        <f>IF('Qualitative Daten'!V61=2500,1,0)</f>
        <v>0</v>
      </c>
      <c r="W54">
        <f>IF('Qualitative Daten'!W61=49000,1,0)</f>
        <v>0</v>
      </c>
      <c r="X54">
        <f>IF('Qualitative Daten'!X61=45,1,0)</f>
        <v>0</v>
      </c>
      <c r="Y54">
        <f>IF('Qualitative Daten'!Y61=699,1,0)</f>
        <v>0</v>
      </c>
      <c r="Z54">
        <f>IF('Qualitative Daten'!Z61=51,1,0)</f>
        <v>0</v>
      </c>
      <c r="AA54">
        <f>IF('Qualitative Daten'!AA61=78,1,0)</f>
        <v>0</v>
      </c>
      <c r="AB54">
        <f>IF('Qualitative Daten'!AB61=6,1,0)</f>
        <v>0</v>
      </c>
      <c r="AC54">
        <f>IF('Qualitative Daten'!AC61=80,1,0)</f>
        <v>0</v>
      </c>
      <c r="AD54">
        <f>IF('Qualitative Daten'!AD61=32,1,0)</f>
        <v>0</v>
      </c>
      <c r="AE54">
        <f>IF('Qualitative Daten'!AE61=0,1,0)</f>
        <v>1</v>
      </c>
      <c r="AF54">
        <f>IF('Qualitative Daten'!AF61=35000,1,0)</f>
        <v>0</v>
      </c>
      <c r="AG54">
        <f>IF('Qualitative Daten'!AG61=1000,1,0)</f>
        <v>0</v>
      </c>
      <c r="AH54">
        <f>IF('Qualitative Daten'!AH61=8,1,0)</f>
        <v>0</v>
      </c>
      <c r="AI54">
        <f>IF('Qualitative Daten'!AI61=1,1,0)</f>
        <v>0</v>
      </c>
      <c r="AJ54">
        <f>IF('Qualitative Daten'!AJ61=7,1,0)</f>
        <v>0</v>
      </c>
      <c r="AK54">
        <f>IF('Qualitative Daten'!AK61=8,1,0)</f>
        <v>0</v>
      </c>
      <c r="AL54">
        <f>IF('Qualitative Daten'!AL61=600,1,0)</f>
        <v>0</v>
      </c>
      <c r="AM54">
        <f>IF('Qualitative Daten'!AM61=800,1,0)</f>
        <v>0</v>
      </c>
      <c r="AN54">
        <f>IF('Qualitative Daten'!AN61=42,1,0)</f>
        <v>0</v>
      </c>
      <c r="AO54">
        <f>IF('Qualitative Daten'!AO61=43,1,0)</f>
        <v>0</v>
      </c>
      <c r="AP54">
        <f>IF('Qualitative Daten'!AP61=9,1,0)</f>
        <v>0</v>
      </c>
      <c r="AQ54">
        <f>IF('Qualitative Daten'!AQ61=81,1,0)</f>
        <v>0</v>
      </c>
      <c r="AR54">
        <f>IF('Qualitative Daten'!AR61=1,1,0)</f>
        <v>0</v>
      </c>
      <c r="AS54">
        <f>IF('Qualitative Daten'!AS61=1,1,0)</f>
        <v>0</v>
      </c>
      <c r="AT54">
        <f>IF(OR('Qualitative Daten'!AT61=0.6,'Qualitative Daten'!AT61="3'5"),1,0)</f>
        <v>0</v>
      </c>
      <c r="AU54">
        <f>IF(OR('Qualitative Daten'!AU61=2.25,'Qualitative Daten'!AU61="2,1'4",'Qualitative Daten'!AU61="9'4"),1,0)</f>
        <v>0</v>
      </c>
      <c r="AV54">
        <f>IF('Qualitative Daten'!AV61=3,1,0)</f>
        <v>0</v>
      </c>
      <c r="AW54">
        <f>IF('Qualitative Daten'!AW61=6,1,0)</f>
        <v>0</v>
      </c>
      <c r="AX54">
        <f>IF('Qualitative Daten'!AX61=0,1,0)</f>
        <v>1</v>
      </c>
      <c r="AY54">
        <f>IF('Qualitative Daten'!AY61=3,1,0)</f>
        <v>0</v>
      </c>
      <c r="AZ54">
        <f>IF(OR('Qualitative Daten'!AZ61="7'5",'Qualitative Daten'!AZ61="1,2'5"),1,0)</f>
        <v>0</v>
      </c>
      <c r="BA54">
        <f>IF('Qualitative Daten'!BA61="1'8",1,0)</f>
        <v>0</v>
      </c>
      <c r="BB54">
        <f>IF('Qualitative Daten'!BB61="12'25",1,0)</f>
        <v>0</v>
      </c>
      <c r="BC54">
        <f>IF(OR('Qualitative Daten'!BC61="6'15",'Qualitative Daten'!BC61="2'5",'Qualitative Daten'!BC61="90'225",'Qualitative Daten'!BC61=0.4),1,0)</f>
        <v>0</v>
      </c>
      <c r="BD54">
        <f>IF(OR('Qualitative Daten'!BD61="9'2",'Qualitative Daten'!BD61=4.5,'Qualitative Daten'!BD61="4,1'2"),1,0)</f>
        <v>0</v>
      </c>
      <c r="BE54">
        <f>IF('Qualitative Daten'!BE61="15'16",1,0)</f>
        <v>0</v>
      </c>
      <c r="BF54">
        <f>IF('Qualitative Daten'!BF61=2.56,1,0)</f>
        <v>0</v>
      </c>
      <c r="BG54">
        <f>IF('Qualitative Daten'!BG61=1.49,1,0)</f>
        <v>0</v>
      </c>
      <c r="BH54">
        <f>IF('Qualitative Daten'!BH61=3.5,1,0)</f>
        <v>0</v>
      </c>
      <c r="BI54">
        <f>IF('Qualitative Daten'!BI61=4.82,1,0)</f>
        <v>0</v>
      </c>
      <c r="BJ54">
        <f>IF('Qualitative Daten'!BJ61=22.38,1,0)</f>
        <v>0</v>
      </c>
      <c r="BK54">
        <f>IF(AND('Qualitative Daten'!BK61&gt;2.6,'Qualitative Daten'!BK61&lt;&gt;999),1,0)</f>
        <v>0</v>
      </c>
      <c r="BL54">
        <f>IF('Qualitative Daten'!BL61&lt;0.06,1,0)</f>
        <v>1</v>
      </c>
      <c r="BM54">
        <f>IF(AND('Qualitative Daten'!BM61&gt;-2.5,'Qualitative Daten'!BM61&lt;&gt;999),1,0)</f>
        <v>1</v>
      </c>
      <c r="BN54">
        <f>IF('Qualitative Daten'!BN61&lt;-0.3,1,0)</f>
        <v>0</v>
      </c>
      <c r="BO54">
        <f>IF('Qualitative Daten'!BO61=-2,1,0)</f>
        <v>0</v>
      </c>
      <c r="BP54">
        <f>IF('Qualitative Daten'!BP61=-4,1,0)</f>
        <v>0</v>
      </c>
      <c r="BQ54">
        <f>IF('Qualitative Daten'!BQ61=-8,1,0)</f>
        <v>0</v>
      </c>
      <c r="BR54">
        <f>IF('Qualitative Daten'!BR61=-6,1,0)</f>
        <v>0</v>
      </c>
      <c r="BS54">
        <f>IF('Qualitative Daten'!BS61=15,1,0)</f>
        <v>0</v>
      </c>
      <c r="BT54">
        <f>IF('Qualitative Daten'!BT61=5,1,0)</f>
        <v>0</v>
      </c>
      <c r="BU54">
        <f>IF('Qualitative Daten'!BU61=2,1,0)</f>
        <v>0</v>
      </c>
      <c r="BV54">
        <f>IF('Qualitative Daten'!BV61=-12,1,0)</f>
        <v>0</v>
      </c>
      <c r="BW54">
        <f>IF('Qualitative Daten'!BW61=17,1,0)</f>
        <v>0</v>
      </c>
      <c r="BX54">
        <f>IF('Qualitative Daten'!BX61=-4,1,0)</f>
        <v>0</v>
      </c>
      <c r="BY54">
        <f>IF('Qualitative Daten'!BY61=2,1,0)</f>
        <v>0</v>
      </c>
      <c r="BZ54">
        <f>IF('Qualitative Daten'!BZ61=6,1,0)</f>
        <v>0</v>
      </c>
      <c r="CA54">
        <f>IF('Qualitative Daten'!CA61=12,1,0)</f>
        <v>0</v>
      </c>
      <c r="CB54">
        <f>IF('Qualitative Daten'!CB61=80,1,0)</f>
        <v>0</v>
      </c>
      <c r="CC54">
        <f>IF('Qualitative Daten'!CC61=750,1,0)</f>
        <v>0</v>
      </c>
      <c r="CD54">
        <f>IF('Qualitative Daten'!CD61=27,1,0)</f>
        <v>0</v>
      </c>
      <c r="CE54">
        <f>IF('Qualitative Daten'!CE61=200,1,0)</f>
        <v>0</v>
      </c>
      <c r="CF54">
        <f>IF('Qualitative Daten'!CF61=3,1,0)</f>
        <v>0</v>
      </c>
      <c r="CG54">
        <f>IF('Qualitative Daten'!CG61=1,1,0)</f>
        <v>0</v>
      </c>
      <c r="CH54">
        <f>IF('Qualitative Daten'!CH61=75,1,0)</f>
        <v>0</v>
      </c>
      <c r="CI54">
        <f>IF('Qualitative Daten'!CI61=50,1,0)</f>
        <v>0</v>
      </c>
      <c r="CJ54">
        <f>IF('Qualitative Daten'!CJ61=20,1,0)</f>
        <v>0</v>
      </c>
      <c r="CK54">
        <f>IF('Qualitative Daten'!CK61=45,1,0)</f>
        <v>0</v>
      </c>
      <c r="CL54">
        <f>IF('Qualitative Daten'!CL61=20,1,0)</f>
        <v>0</v>
      </c>
      <c r="CM54">
        <f>IF(OR('Qualitative Daten'!CM61="a+a+4+4",'Qualitative Daten'!CM61="2a+8",'Qualitative Daten'!CM61="2a+2*4",'Qualitative Daten'!CM61="a+4+a+4",'Qualitative Daten'!CM61="2*a+2*4",'Qualitative Daten'!CM61="a*2+4*2",'Qualitative Daten'!CM61="2(a+4)"),1,0)</f>
        <v>0</v>
      </c>
      <c r="CN54">
        <f>IF('Qualitative Daten'!CN61=0,1,0)</f>
        <v>1</v>
      </c>
      <c r="CO54">
        <f>IF('Qualitative Daten'!CO61=3,1,0)</f>
        <v>0</v>
      </c>
      <c r="CP54">
        <f>IF('Qualitative Daten'!CP61=698,1,0)</f>
        <v>0</v>
      </c>
      <c r="CQ54">
        <f>IF('Qualitative Daten'!CQ61=73,1,0)</f>
        <v>0</v>
      </c>
      <c r="CR54">
        <f>IF('Qualitative Daten'!CR61=37,1,0)</f>
        <v>0</v>
      </c>
      <c r="CS54">
        <f>IF('Qualitative Daten'!CS61=2,1,0)</f>
        <v>0</v>
      </c>
      <c r="CT54">
        <f>IF('Qualitative Daten'!CT61=3,1,0)</f>
        <v>0</v>
      </c>
      <c r="CU54">
        <f>IF('Qualitative Daten'!CU61=2,1,0)</f>
        <v>0</v>
      </c>
      <c r="CV54">
        <f>IF(OR('Qualitative Daten'!CV61="x+3",'Qualitative Daten'!CV61="3+x"),1,0)</f>
        <v>0</v>
      </c>
      <c r="CW54">
        <f>IF(OR('Qualitative Daten'!CW61="x-3",'Qualitative Daten'!CW61="-3+x"),1,0)</f>
        <v>0</v>
      </c>
      <c r="CX54">
        <f>IF(OR('Qualitative Daten'!CX61="2a",'Qualitative Daten'!CX61="a+a",'Qualitative Daten'!CX61="a*2",'Qualitative Daten'!CX61="2*a"),1,0)</f>
        <v>0</v>
      </c>
      <c r="CZ54">
        <f t="shared" si="0"/>
        <v>5</v>
      </c>
      <c r="DA54">
        <f t="shared" si="1"/>
        <v>95</v>
      </c>
      <c r="DB54">
        <f>COUNTIF('Qualitative Daten'!C61:CX61,999)</f>
        <v>0</v>
      </c>
      <c r="DC54">
        <f t="shared" si="2"/>
        <v>95</v>
      </c>
      <c r="DD54" s="2">
        <f t="shared" si="3"/>
        <v>0.05</v>
      </c>
      <c r="DE54" s="2">
        <f t="shared" si="4"/>
        <v>2.4390243902439025E-2</v>
      </c>
      <c r="DF54" s="2">
        <f t="shared" si="5"/>
        <v>7.1428571428571425E-2</v>
      </c>
      <c r="DG54" s="2">
        <f t="shared" si="6"/>
        <v>0.22222222222222221</v>
      </c>
      <c r="DH54" s="2">
        <f t="shared" si="7"/>
        <v>0</v>
      </c>
      <c r="DI54" s="2">
        <f t="shared" si="8"/>
        <v>0</v>
      </c>
      <c r="DJ54" s="2">
        <f t="shared" si="9"/>
        <v>8.3333333333333329E-2</v>
      </c>
    </row>
    <row r="55" spans="1:114" x14ac:dyDescent="0.35">
      <c r="A55">
        <f>'Qualitative Daten'!A62</f>
        <v>0</v>
      </c>
      <c r="B55">
        <f>'Qualitative Daten'!B62</f>
        <v>0</v>
      </c>
      <c r="C55">
        <f>IF('Qualitative Daten'!C62=7000,1,0)</f>
        <v>0</v>
      </c>
      <c r="D55">
        <f>IF('Qualitative Daten'!D62=5300,1,0)</f>
        <v>0</v>
      </c>
      <c r="E55">
        <f>IF('Qualitative Daten'!E62=4080,1,0)</f>
        <v>0</v>
      </c>
      <c r="F55">
        <f>IF('Qualitative Daten'!F62=12500,1,0)</f>
        <v>0</v>
      </c>
      <c r="G55">
        <f>IF('Qualitative Daten'!G62=9900,1,0)</f>
        <v>0</v>
      </c>
      <c r="H55">
        <f>IF('Qualitative Daten'!H62=4600,1,0)</f>
        <v>0</v>
      </c>
      <c r="I55">
        <f>IF('Qualitative Daten'!I62=4000,1,0)</f>
        <v>0</v>
      </c>
      <c r="J55">
        <f>IF('Qualitative Daten'!J62=6999,1,0)</f>
        <v>0</v>
      </c>
      <c r="K55">
        <f>IF('Qualitative Daten'!K62=2490,1,0)</f>
        <v>0</v>
      </c>
      <c r="L55">
        <f>IF('Qualitative Daten'!L62=3900,1,0)</f>
        <v>0</v>
      </c>
      <c r="M55">
        <f>IF('Qualitative Daten'!M62="&gt;",1,0)</f>
        <v>0</v>
      </c>
      <c r="N55">
        <f>IF('Qualitative Daten'!N62="&gt;",1,0)</f>
        <v>0</v>
      </c>
      <c r="O55">
        <f>IF('Qualitative Daten'!O62="&lt;",1,0)</f>
        <v>0</v>
      </c>
      <c r="P55">
        <f>IF('Qualitative Daten'!P62=500,1,0)</f>
        <v>0</v>
      </c>
      <c r="Q55">
        <f>IF('Qualitative Daten'!Q62=836,1,0)</f>
        <v>0</v>
      </c>
      <c r="R55">
        <f>IF('Qualitative Daten'!R62=4500,1,0)</f>
        <v>0</v>
      </c>
      <c r="S55">
        <f>IF('Qualitative Daten'!S62=64000,1,0)</f>
        <v>0</v>
      </c>
      <c r="T55">
        <f>IF('Qualitative Daten'!T62=699,1,0)</f>
        <v>0</v>
      </c>
      <c r="U55">
        <f>IF('Qualitative Daten'!U62=254,1,0)</f>
        <v>0</v>
      </c>
      <c r="V55">
        <f>IF('Qualitative Daten'!V62=2500,1,0)</f>
        <v>0</v>
      </c>
      <c r="W55">
        <f>IF('Qualitative Daten'!W62=49000,1,0)</f>
        <v>0</v>
      </c>
      <c r="X55">
        <f>IF('Qualitative Daten'!X62=45,1,0)</f>
        <v>0</v>
      </c>
      <c r="Y55">
        <f>IF('Qualitative Daten'!Y62=699,1,0)</f>
        <v>0</v>
      </c>
      <c r="Z55">
        <f>IF('Qualitative Daten'!Z62=51,1,0)</f>
        <v>0</v>
      </c>
      <c r="AA55">
        <f>IF('Qualitative Daten'!AA62=78,1,0)</f>
        <v>0</v>
      </c>
      <c r="AB55">
        <f>IF('Qualitative Daten'!AB62=6,1,0)</f>
        <v>0</v>
      </c>
      <c r="AC55">
        <f>IF('Qualitative Daten'!AC62=80,1,0)</f>
        <v>0</v>
      </c>
      <c r="AD55">
        <f>IF('Qualitative Daten'!AD62=32,1,0)</f>
        <v>0</v>
      </c>
      <c r="AE55">
        <f>IF('Qualitative Daten'!AE62=0,1,0)</f>
        <v>1</v>
      </c>
      <c r="AF55">
        <f>IF('Qualitative Daten'!AF62=35000,1,0)</f>
        <v>0</v>
      </c>
      <c r="AG55">
        <f>IF('Qualitative Daten'!AG62=1000,1,0)</f>
        <v>0</v>
      </c>
      <c r="AH55">
        <f>IF('Qualitative Daten'!AH62=8,1,0)</f>
        <v>0</v>
      </c>
      <c r="AI55">
        <f>IF('Qualitative Daten'!AI62=1,1,0)</f>
        <v>0</v>
      </c>
      <c r="AJ55">
        <f>IF('Qualitative Daten'!AJ62=7,1,0)</f>
        <v>0</v>
      </c>
      <c r="AK55">
        <f>IF('Qualitative Daten'!AK62=8,1,0)</f>
        <v>0</v>
      </c>
      <c r="AL55">
        <f>IF('Qualitative Daten'!AL62=600,1,0)</f>
        <v>0</v>
      </c>
      <c r="AM55">
        <f>IF('Qualitative Daten'!AM62=800,1,0)</f>
        <v>0</v>
      </c>
      <c r="AN55">
        <f>IF('Qualitative Daten'!AN62=42,1,0)</f>
        <v>0</v>
      </c>
      <c r="AO55">
        <f>IF('Qualitative Daten'!AO62=43,1,0)</f>
        <v>0</v>
      </c>
      <c r="AP55">
        <f>IF('Qualitative Daten'!AP62=9,1,0)</f>
        <v>0</v>
      </c>
      <c r="AQ55">
        <f>IF('Qualitative Daten'!AQ62=81,1,0)</f>
        <v>0</v>
      </c>
      <c r="AR55">
        <f>IF('Qualitative Daten'!AR62=1,1,0)</f>
        <v>0</v>
      </c>
      <c r="AS55">
        <f>IF('Qualitative Daten'!AS62=1,1,0)</f>
        <v>0</v>
      </c>
      <c r="AT55">
        <f>IF(OR('Qualitative Daten'!AT62=0.6,'Qualitative Daten'!AT62="3'5"),1,0)</f>
        <v>0</v>
      </c>
      <c r="AU55">
        <f>IF(OR('Qualitative Daten'!AU62=2.25,'Qualitative Daten'!AU62="2,1'4",'Qualitative Daten'!AU62="9'4"),1,0)</f>
        <v>0</v>
      </c>
      <c r="AV55">
        <f>IF('Qualitative Daten'!AV62=3,1,0)</f>
        <v>0</v>
      </c>
      <c r="AW55">
        <f>IF('Qualitative Daten'!AW62=6,1,0)</f>
        <v>0</v>
      </c>
      <c r="AX55">
        <f>IF('Qualitative Daten'!AX62=0,1,0)</f>
        <v>1</v>
      </c>
      <c r="AY55">
        <f>IF('Qualitative Daten'!AY62=3,1,0)</f>
        <v>0</v>
      </c>
      <c r="AZ55">
        <f>IF(OR('Qualitative Daten'!AZ62="7'5",'Qualitative Daten'!AZ62="1,2'5"),1,0)</f>
        <v>0</v>
      </c>
      <c r="BA55">
        <f>IF('Qualitative Daten'!BA62="1'8",1,0)</f>
        <v>0</v>
      </c>
      <c r="BB55">
        <f>IF('Qualitative Daten'!BB62="12'25",1,0)</f>
        <v>0</v>
      </c>
      <c r="BC55">
        <f>IF(OR('Qualitative Daten'!BC62="6'15",'Qualitative Daten'!BC62="2'5",'Qualitative Daten'!BC62="90'225",'Qualitative Daten'!BC62=0.4),1,0)</f>
        <v>0</v>
      </c>
      <c r="BD55">
        <f>IF(OR('Qualitative Daten'!BD62="9'2",'Qualitative Daten'!BD62=4.5,'Qualitative Daten'!BD62="4,1'2"),1,0)</f>
        <v>0</v>
      </c>
      <c r="BE55">
        <f>IF('Qualitative Daten'!BE62="15'16",1,0)</f>
        <v>0</v>
      </c>
      <c r="BF55">
        <f>IF('Qualitative Daten'!BF62=2.56,1,0)</f>
        <v>0</v>
      </c>
      <c r="BG55">
        <f>IF('Qualitative Daten'!BG62=1.49,1,0)</f>
        <v>0</v>
      </c>
      <c r="BH55">
        <f>IF('Qualitative Daten'!BH62=3.5,1,0)</f>
        <v>0</v>
      </c>
      <c r="BI55">
        <f>IF('Qualitative Daten'!BI62=4.82,1,0)</f>
        <v>0</v>
      </c>
      <c r="BJ55">
        <f>IF('Qualitative Daten'!BJ62=22.38,1,0)</f>
        <v>0</v>
      </c>
      <c r="BK55">
        <f>IF(AND('Qualitative Daten'!BK62&gt;2.6,'Qualitative Daten'!BK62&lt;&gt;999),1,0)</f>
        <v>0</v>
      </c>
      <c r="BL55">
        <f>IF('Qualitative Daten'!BL62&lt;0.06,1,0)</f>
        <v>1</v>
      </c>
      <c r="BM55">
        <f>IF(AND('Qualitative Daten'!BM62&gt;-2.5,'Qualitative Daten'!BM62&lt;&gt;999),1,0)</f>
        <v>1</v>
      </c>
      <c r="BN55">
        <f>IF('Qualitative Daten'!BN62&lt;-0.3,1,0)</f>
        <v>0</v>
      </c>
      <c r="BO55">
        <f>IF('Qualitative Daten'!BO62=-2,1,0)</f>
        <v>0</v>
      </c>
      <c r="BP55">
        <f>IF('Qualitative Daten'!BP62=-4,1,0)</f>
        <v>0</v>
      </c>
      <c r="BQ55">
        <f>IF('Qualitative Daten'!BQ62=-8,1,0)</f>
        <v>0</v>
      </c>
      <c r="BR55">
        <f>IF('Qualitative Daten'!BR62=-6,1,0)</f>
        <v>0</v>
      </c>
      <c r="BS55">
        <f>IF('Qualitative Daten'!BS62=15,1,0)</f>
        <v>0</v>
      </c>
      <c r="BT55">
        <f>IF('Qualitative Daten'!BT62=5,1,0)</f>
        <v>0</v>
      </c>
      <c r="BU55">
        <f>IF('Qualitative Daten'!BU62=2,1,0)</f>
        <v>0</v>
      </c>
      <c r="BV55">
        <f>IF('Qualitative Daten'!BV62=-12,1,0)</f>
        <v>0</v>
      </c>
      <c r="BW55">
        <f>IF('Qualitative Daten'!BW62=17,1,0)</f>
        <v>0</v>
      </c>
      <c r="BX55">
        <f>IF('Qualitative Daten'!BX62=-4,1,0)</f>
        <v>0</v>
      </c>
      <c r="BY55">
        <f>IF('Qualitative Daten'!BY62=2,1,0)</f>
        <v>0</v>
      </c>
      <c r="BZ55">
        <f>IF('Qualitative Daten'!BZ62=6,1,0)</f>
        <v>0</v>
      </c>
      <c r="CA55">
        <f>IF('Qualitative Daten'!CA62=12,1,0)</f>
        <v>0</v>
      </c>
      <c r="CB55">
        <f>IF('Qualitative Daten'!CB62=80,1,0)</f>
        <v>0</v>
      </c>
      <c r="CC55">
        <f>IF('Qualitative Daten'!CC62=750,1,0)</f>
        <v>0</v>
      </c>
      <c r="CD55">
        <f>IF('Qualitative Daten'!CD62=27,1,0)</f>
        <v>0</v>
      </c>
      <c r="CE55">
        <f>IF('Qualitative Daten'!CE62=200,1,0)</f>
        <v>0</v>
      </c>
      <c r="CF55">
        <f>IF('Qualitative Daten'!CF62=3,1,0)</f>
        <v>0</v>
      </c>
      <c r="CG55">
        <f>IF('Qualitative Daten'!CG62=1,1,0)</f>
        <v>0</v>
      </c>
      <c r="CH55">
        <f>IF('Qualitative Daten'!CH62=75,1,0)</f>
        <v>0</v>
      </c>
      <c r="CI55">
        <f>IF('Qualitative Daten'!CI62=50,1,0)</f>
        <v>0</v>
      </c>
      <c r="CJ55">
        <f>IF('Qualitative Daten'!CJ62=20,1,0)</f>
        <v>0</v>
      </c>
      <c r="CK55">
        <f>IF('Qualitative Daten'!CK62=45,1,0)</f>
        <v>0</v>
      </c>
      <c r="CL55">
        <f>IF('Qualitative Daten'!CL62=20,1,0)</f>
        <v>0</v>
      </c>
      <c r="CM55">
        <f>IF(OR('Qualitative Daten'!CM62="a+a+4+4",'Qualitative Daten'!CM62="2a+8",'Qualitative Daten'!CM62="2a+2*4",'Qualitative Daten'!CM62="a+4+a+4",'Qualitative Daten'!CM62="2*a+2*4",'Qualitative Daten'!CM62="a*2+4*2",'Qualitative Daten'!CM62="2(a+4)"),1,0)</f>
        <v>0</v>
      </c>
      <c r="CN55">
        <f>IF('Qualitative Daten'!CN62=0,1,0)</f>
        <v>1</v>
      </c>
      <c r="CO55">
        <f>IF('Qualitative Daten'!CO62=3,1,0)</f>
        <v>0</v>
      </c>
      <c r="CP55">
        <f>IF('Qualitative Daten'!CP62=698,1,0)</f>
        <v>0</v>
      </c>
      <c r="CQ55">
        <f>IF('Qualitative Daten'!CQ62=73,1,0)</f>
        <v>0</v>
      </c>
      <c r="CR55">
        <f>IF('Qualitative Daten'!CR62=37,1,0)</f>
        <v>0</v>
      </c>
      <c r="CS55">
        <f>IF('Qualitative Daten'!CS62=2,1,0)</f>
        <v>0</v>
      </c>
      <c r="CT55">
        <f>IF('Qualitative Daten'!CT62=3,1,0)</f>
        <v>0</v>
      </c>
      <c r="CU55">
        <f>IF('Qualitative Daten'!CU62=2,1,0)</f>
        <v>0</v>
      </c>
      <c r="CV55">
        <f>IF(OR('Qualitative Daten'!CV62="x+3",'Qualitative Daten'!CV62="3+x"),1,0)</f>
        <v>0</v>
      </c>
      <c r="CW55">
        <f>IF(OR('Qualitative Daten'!CW62="x-3",'Qualitative Daten'!CW62="-3+x"),1,0)</f>
        <v>0</v>
      </c>
      <c r="CX55">
        <f>IF(OR('Qualitative Daten'!CX62="2a",'Qualitative Daten'!CX62="a+a",'Qualitative Daten'!CX62="a*2",'Qualitative Daten'!CX62="2*a"),1,0)</f>
        <v>0</v>
      </c>
      <c r="CZ55">
        <f t="shared" si="0"/>
        <v>5</v>
      </c>
      <c r="DA55">
        <f t="shared" si="1"/>
        <v>95</v>
      </c>
      <c r="DB55">
        <f>COUNTIF('Qualitative Daten'!C62:CX62,999)</f>
        <v>0</v>
      </c>
      <c r="DC55">
        <f t="shared" si="2"/>
        <v>95</v>
      </c>
      <c r="DD55" s="2">
        <f t="shared" si="3"/>
        <v>0.05</v>
      </c>
      <c r="DE55" s="2">
        <f t="shared" si="4"/>
        <v>2.4390243902439025E-2</v>
      </c>
      <c r="DF55" s="2">
        <f t="shared" si="5"/>
        <v>7.1428571428571425E-2</v>
      </c>
      <c r="DG55" s="2">
        <f t="shared" si="6"/>
        <v>0.22222222222222221</v>
      </c>
      <c r="DH55" s="2">
        <f t="shared" si="7"/>
        <v>0</v>
      </c>
      <c r="DI55" s="2">
        <f t="shared" si="8"/>
        <v>0</v>
      </c>
      <c r="DJ55" s="2">
        <f t="shared" si="9"/>
        <v>8.3333333333333329E-2</v>
      </c>
    </row>
    <row r="56" spans="1:114" x14ac:dyDescent="0.35">
      <c r="A56">
        <f>'Qualitative Daten'!A63</f>
        <v>0</v>
      </c>
      <c r="B56">
        <f>'Qualitative Daten'!B63</f>
        <v>0</v>
      </c>
      <c r="C56">
        <f>IF('Qualitative Daten'!C63=7000,1,0)</f>
        <v>0</v>
      </c>
      <c r="D56">
        <f>IF('Qualitative Daten'!D63=5300,1,0)</f>
        <v>0</v>
      </c>
      <c r="E56">
        <f>IF('Qualitative Daten'!E63=4080,1,0)</f>
        <v>0</v>
      </c>
      <c r="F56">
        <f>IF('Qualitative Daten'!F63=12500,1,0)</f>
        <v>0</v>
      </c>
      <c r="G56">
        <f>IF('Qualitative Daten'!G63=9900,1,0)</f>
        <v>0</v>
      </c>
      <c r="H56">
        <f>IF('Qualitative Daten'!H63=4600,1,0)</f>
        <v>0</v>
      </c>
      <c r="I56">
        <f>IF('Qualitative Daten'!I63=4000,1,0)</f>
        <v>0</v>
      </c>
      <c r="J56">
        <f>IF('Qualitative Daten'!J63=6999,1,0)</f>
        <v>0</v>
      </c>
      <c r="K56">
        <f>IF('Qualitative Daten'!K63=2490,1,0)</f>
        <v>0</v>
      </c>
      <c r="L56">
        <f>IF('Qualitative Daten'!L63=3900,1,0)</f>
        <v>0</v>
      </c>
      <c r="M56">
        <f>IF('Qualitative Daten'!M63="&gt;",1,0)</f>
        <v>0</v>
      </c>
      <c r="N56">
        <f>IF('Qualitative Daten'!N63="&gt;",1,0)</f>
        <v>0</v>
      </c>
      <c r="O56">
        <f>IF('Qualitative Daten'!O63="&lt;",1,0)</f>
        <v>0</v>
      </c>
      <c r="P56">
        <f>IF('Qualitative Daten'!P63=500,1,0)</f>
        <v>0</v>
      </c>
      <c r="Q56">
        <f>IF('Qualitative Daten'!Q63=836,1,0)</f>
        <v>0</v>
      </c>
      <c r="R56">
        <f>IF('Qualitative Daten'!R63=4500,1,0)</f>
        <v>0</v>
      </c>
      <c r="S56">
        <f>IF('Qualitative Daten'!S63=64000,1,0)</f>
        <v>0</v>
      </c>
      <c r="T56">
        <f>IF('Qualitative Daten'!T63=699,1,0)</f>
        <v>0</v>
      </c>
      <c r="U56">
        <f>IF('Qualitative Daten'!U63=254,1,0)</f>
        <v>0</v>
      </c>
      <c r="V56">
        <f>IF('Qualitative Daten'!V63=2500,1,0)</f>
        <v>0</v>
      </c>
      <c r="W56">
        <f>IF('Qualitative Daten'!W63=49000,1,0)</f>
        <v>0</v>
      </c>
      <c r="X56">
        <f>IF('Qualitative Daten'!X63=45,1,0)</f>
        <v>0</v>
      </c>
      <c r="Y56">
        <f>IF('Qualitative Daten'!Y63=699,1,0)</f>
        <v>0</v>
      </c>
      <c r="Z56">
        <f>IF('Qualitative Daten'!Z63=51,1,0)</f>
        <v>0</v>
      </c>
      <c r="AA56">
        <f>IF('Qualitative Daten'!AA63=78,1,0)</f>
        <v>0</v>
      </c>
      <c r="AB56">
        <f>IF('Qualitative Daten'!AB63=6,1,0)</f>
        <v>0</v>
      </c>
      <c r="AC56">
        <f>IF('Qualitative Daten'!AC63=80,1,0)</f>
        <v>0</v>
      </c>
      <c r="AD56">
        <f>IF('Qualitative Daten'!AD63=32,1,0)</f>
        <v>0</v>
      </c>
      <c r="AE56">
        <f>IF('Qualitative Daten'!AE63=0,1,0)</f>
        <v>1</v>
      </c>
      <c r="AF56">
        <f>IF('Qualitative Daten'!AF63=35000,1,0)</f>
        <v>0</v>
      </c>
      <c r="AG56">
        <f>IF('Qualitative Daten'!AG63=1000,1,0)</f>
        <v>0</v>
      </c>
      <c r="AH56">
        <f>IF('Qualitative Daten'!AH63=8,1,0)</f>
        <v>0</v>
      </c>
      <c r="AI56">
        <f>IF('Qualitative Daten'!AI63=1,1,0)</f>
        <v>0</v>
      </c>
      <c r="AJ56">
        <f>IF('Qualitative Daten'!AJ63=7,1,0)</f>
        <v>0</v>
      </c>
      <c r="AK56">
        <f>IF('Qualitative Daten'!AK63=8,1,0)</f>
        <v>0</v>
      </c>
      <c r="AL56">
        <f>IF('Qualitative Daten'!AL63=600,1,0)</f>
        <v>0</v>
      </c>
      <c r="AM56">
        <f>IF('Qualitative Daten'!AM63=800,1,0)</f>
        <v>0</v>
      </c>
      <c r="AN56">
        <f>IF('Qualitative Daten'!AN63=42,1,0)</f>
        <v>0</v>
      </c>
      <c r="AO56">
        <f>IF('Qualitative Daten'!AO63=43,1,0)</f>
        <v>0</v>
      </c>
      <c r="AP56">
        <f>IF('Qualitative Daten'!AP63=9,1,0)</f>
        <v>0</v>
      </c>
      <c r="AQ56">
        <f>IF('Qualitative Daten'!AQ63=81,1,0)</f>
        <v>0</v>
      </c>
      <c r="AR56">
        <f>IF('Qualitative Daten'!AR63=1,1,0)</f>
        <v>0</v>
      </c>
      <c r="AS56">
        <f>IF('Qualitative Daten'!AS63=1,1,0)</f>
        <v>0</v>
      </c>
      <c r="AT56">
        <f>IF(OR('Qualitative Daten'!AT63=0.6,'Qualitative Daten'!AT63="3'5"),1,0)</f>
        <v>0</v>
      </c>
      <c r="AU56">
        <f>IF(OR('Qualitative Daten'!AU63=2.25,'Qualitative Daten'!AU63="2,1'4",'Qualitative Daten'!AU63="9'4"),1,0)</f>
        <v>0</v>
      </c>
      <c r="AV56">
        <f>IF('Qualitative Daten'!AV63=3,1,0)</f>
        <v>0</v>
      </c>
      <c r="AW56">
        <f>IF('Qualitative Daten'!AW63=6,1,0)</f>
        <v>0</v>
      </c>
      <c r="AX56">
        <f>IF('Qualitative Daten'!AX63=0,1,0)</f>
        <v>1</v>
      </c>
      <c r="AY56">
        <f>IF('Qualitative Daten'!AY63=3,1,0)</f>
        <v>0</v>
      </c>
      <c r="AZ56">
        <f>IF(OR('Qualitative Daten'!AZ63="7'5",'Qualitative Daten'!AZ63="1,2'5"),1,0)</f>
        <v>0</v>
      </c>
      <c r="BA56">
        <f>IF('Qualitative Daten'!BA63="1'8",1,0)</f>
        <v>0</v>
      </c>
      <c r="BB56">
        <f>IF('Qualitative Daten'!BB63="12'25",1,0)</f>
        <v>0</v>
      </c>
      <c r="BC56">
        <f>IF(OR('Qualitative Daten'!BC63="6'15",'Qualitative Daten'!BC63="2'5",'Qualitative Daten'!BC63="90'225",'Qualitative Daten'!BC63=0.4),1,0)</f>
        <v>0</v>
      </c>
      <c r="BD56">
        <f>IF(OR('Qualitative Daten'!BD63="9'2",'Qualitative Daten'!BD63=4.5,'Qualitative Daten'!BD63="4,1'2"),1,0)</f>
        <v>0</v>
      </c>
      <c r="BE56">
        <f>IF('Qualitative Daten'!BE63="15'16",1,0)</f>
        <v>0</v>
      </c>
      <c r="BF56">
        <f>IF('Qualitative Daten'!BF63=2.56,1,0)</f>
        <v>0</v>
      </c>
      <c r="BG56">
        <f>IF('Qualitative Daten'!BG63=1.49,1,0)</f>
        <v>0</v>
      </c>
      <c r="BH56">
        <f>IF('Qualitative Daten'!BH63=3.5,1,0)</f>
        <v>0</v>
      </c>
      <c r="BI56">
        <f>IF('Qualitative Daten'!BI63=4.82,1,0)</f>
        <v>0</v>
      </c>
      <c r="BJ56">
        <f>IF('Qualitative Daten'!BJ63=22.38,1,0)</f>
        <v>0</v>
      </c>
      <c r="BK56">
        <f>IF(AND('Qualitative Daten'!BK63&gt;2.6,'Qualitative Daten'!BK63&lt;&gt;999),1,0)</f>
        <v>0</v>
      </c>
      <c r="BL56">
        <f>IF('Qualitative Daten'!BL63&lt;0.06,1,0)</f>
        <v>1</v>
      </c>
      <c r="BM56">
        <f>IF(AND('Qualitative Daten'!BM63&gt;-2.5,'Qualitative Daten'!BM63&lt;&gt;999),1,0)</f>
        <v>1</v>
      </c>
      <c r="BN56">
        <f>IF('Qualitative Daten'!BN63&lt;-0.3,1,0)</f>
        <v>0</v>
      </c>
      <c r="BO56">
        <f>IF('Qualitative Daten'!BO63=-2,1,0)</f>
        <v>0</v>
      </c>
      <c r="BP56">
        <f>IF('Qualitative Daten'!BP63=-4,1,0)</f>
        <v>0</v>
      </c>
      <c r="BQ56">
        <f>IF('Qualitative Daten'!BQ63=-8,1,0)</f>
        <v>0</v>
      </c>
      <c r="BR56">
        <f>IF('Qualitative Daten'!BR63=-6,1,0)</f>
        <v>0</v>
      </c>
      <c r="BS56">
        <f>IF('Qualitative Daten'!BS63=15,1,0)</f>
        <v>0</v>
      </c>
      <c r="BT56">
        <f>IF('Qualitative Daten'!BT63=5,1,0)</f>
        <v>0</v>
      </c>
      <c r="BU56">
        <f>IF('Qualitative Daten'!BU63=2,1,0)</f>
        <v>0</v>
      </c>
      <c r="BV56">
        <f>IF('Qualitative Daten'!BV63=-12,1,0)</f>
        <v>0</v>
      </c>
      <c r="BW56">
        <f>IF('Qualitative Daten'!BW63=17,1,0)</f>
        <v>0</v>
      </c>
      <c r="BX56">
        <f>IF('Qualitative Daten'!BX63=-4,1,0)</f>
        <v>0</v>
      </c>
      <c r="BY56">
        <f>IF('Qualitative Daten'!BY63=2,1,0)</f>
        <v>0</v>
      </c>
      <c r="BZ56">
        <f>IF('Qualitative Daten'!BZ63=6,1,0)</f>
        <v>0</v>
      </c>
      <c r="CA56">
        <f>IF('Qualitative Daten'!CA63=12,1,0)</f>
        <v>0</v>
      </c>
      <c r="CB56">
        <f>IF('Qualitative Daten'!CB63=80,1,0)</f>
        <v>0</v>
      </c>
      <c r="CC56">
        <f>IF('Qualitative Daten'!CC63=750,1,0)</f>
        <v>0</v>
      </c>
      <c r="CD56">
        <f>IF('Qualitative Daten'!CD63=27,1,0)</f>
        <v>0</v>
      </c>
      <c r="CE56">
        <f>IF('Qualitative Daten'!CE63=200,1,0)</f>
        <v>0</v>
      </c>
      <c r="CF56">
        <f>IF('Qualitative Daten'!CF63=3,1,0)</f>
        <v>0</v>
      </c>
      <c r="CG56">
        <f>IF('Qualitative Daten'!CG63=1,1,0)</f>
        <v>0</v>
      </c>
      <c r="CH56">
        <f>IF('Qualitative Daten'!CH63=75,1,0)</f>
        <v>0</v>
      </c>
      <c r="CI56">
        <f>IF('Qualitative Daten'!CI63=50,1,0)</f>
        <v>0</v>
      </c>
      <c r="CJ56">
        <f>IF('Qualitative Daten'!CJ63=20,1,0)</f>
        <v>0</v>
      </c>
      <c r="CK56">
        <f>IF('Qualitative Daten'!CK63=45,1,0)</f>
        <v>0</v>
      </c>
      <c r="CL56">
        <f>IF('Qualitative Daten'!CL63=20,1,0)</f>
        <v>0</v>
      </c>
      <c r="CM56">
        <f>IF(OR('Qualitative Daten'!CM63="a+a+4+4",'Qualitative Daten'!CM63="2a+8",'Qualitative Daten'!CM63="2a+2*4",'Qualitative Daten'!CM63="a+4+a+4",'Qualitative Daten'!CM63="2*a+2*4",'Qualitative Daten'!CM63="a*2+4*2",'Qualitative Daten'!CM63="2(a+4)"),1,0)</f>
        <v>0</v>
      </c>
      <c r="CN56">
        <f>IF('Qualitative Daten'!CN63=0,1,0)</f>
        <v>1</v>
      </c>
      <c r="CO56">
        <f>IF('Qualitative Daten'!CO63=3,1,0)</f>
        <v>0</v>
      </c>
      <c r="CP56">
        <f>IF('Qualitative Daten'!CP63=698,1,0)</f>
        <v>0</v>
      </c>
      <c r="CQ56">
        <f>IF('Qualitative Daten'!CQ63=73,1,0)</f>
        <v>0</v>
      </c>
      <c r="CR56">
        <f>IF('Qualitative Daten'!CR63=37,1,0)</f>
        <v>0</v>
      </c>
      <c r="CS56">
        <f>IF('Qualitative Daten'!CS63=2,1,0)</f>
        <v>0</v>
      </c>
      <c r="CT56">
        <f>IF('Qualitative Daten'!CT63=3,1,0)</f>
        <v>0</v>
      </c>
      <c r="CU56">
        <f>IF('Qualitative Daten'!CU63=2,1,0)</f>
        <v>0</v>
      </c>
      <c r="CV56">
        <f>IF(OR('Qualitative Daten'!CV63="x+3",'Qualitative Daten'!CV63="3+x"),1,0)</f>
        <v>0</v>
      </c>
      <c r="CW56">
        <f>IF(OR('Qualitative Daten'!CW63="x-3",'Qualitative Daten'!CW63="-3+x"),1,0)</f>
        <v>0</v>
      </c>
      <c r="CX56">
        <f>IF(OR('Qualitative Daten'!CX63="2a",'Qualitative Daten'!CX63="a+a",'Qualitative Daten'!CX63="a*2",'Qualitative Daten'!CX63="2*a"),1,0)</f>
        <v>0</v>
      </c>
      <c r="CZ56">
        <f t="shared" si="0"/>
        <v>5</v>
      </c>
      <c r="DA56">
        <f t="shared" si="1"/>
        <v>95</v>
      </c>
      <c r="DB56">
        <f>COUNTIF('Qualitative Daten'!C63:CX63,999)</f>
        <v>0</v>
      </c>
      <c r="DC56">
        <f t="shared" si="2"/>
        <v>95</v>
      </c>
      <c r="DD56" s="2">
        <f t="shared" si="3"/>
        <v>0.05</v>
      </c>
      <c r="DE56" s="2">
        <f t="shared" si="4"/>
        <v>2.4390243902439025E-2</v>
      </c>
      <c r="DF56" s="2">
        <f t="shared" si="5"/>
        <v>7.1428571428571425E-2</v>
      </c>
      <c r="DG56" s="2">
        <f t="shared" si="6"/>
        <v>0.22222222222222221</v>
      </c>
      <c r="DH56" s="2">
        <f t="shared" si="7"/>
        <v>0</v>
      </c>
      <c r="DI56" s="2">
        <f t="shared" si="8"/>
        <v>0</v>
      </c>
      <c r="DJ56" s="2">
        <f t="shared" si="9"/>
        <v>8.3333333333333329E-2</v>
      </c>
    </row>
    <row r="57" spans="1:114" x14ac:dyDescent="0.35">
      <c r="A57">
        <f>'Qualitative Daten'!A64</f>
        <v>0</v>
      </c>
      <c r="B57">
        <f>'Qualitative Daten'!B64</f>
        <v>0</v>
      </c>
      <c r="C57">
        <f>IF('Qualitative Daten'!C64=7000,1,0)</f>
        <v>0</v>
      </c>
      <c r="D57">
        <f>IF('Qualitative Daten'!D64=5300,1,0)</f>
        <v>0</v>
      </c>
      <c r="E57">
        <f>IF('Qualitative Daten'!E64=4080,1,0)</f>
        <v>0</v>
      </c>
      <c r="F57">
        <f>IF('Qualitative Daten'!F64=12500,1,0)</f>
        <v>0</v>
      </c>
      <c r="G57">
        <f>IF('Qualitative Daten'!G64=9900,1,0)</f>
        <v>0</v>
      </c>
      <c r="H57">
        <f>IF('Qualitative Daten'!H64=4600,1,0)</f>
        <v>0</v>
      </c>
      <c r="I57">
        <f>IF('Qualitative Daten'!I64=4000,1,0)</f>
        <v>0</v>
      </c>
      <c r="J57">
        <f>IF('Qualitative Daten'!J64=6999,1,0)</f>
        <v>0</v>
      </c>
      <c r="K57">
        <f>IF('Qualitative Daten'!K64=2490,1,0)</f>
        <v>0</v>
      </c>
      <c r="L57">
        <f>IF('Qualitative Daten'!L64=3900,1,0)</f>
        <v>0</v>
      </c>
      <c r="M57">
        <f>IF('Qualitative Daten'!M64="&gt;",1,0)</f>
        <v>0</v>
      </c>
      <c r="N57">
        <f>IF('Qualitative Daten'!N64="&gt;",1,0)</f>
        <v>0</v>
      </c>
      <c r="O57">
        <f>IF('Qualitative Daten'!O64="&lt;",1,0)</f>
        <v>0</v>
      </c>
      <c r="P57">
        <f>IF('Qualitative Daten'!P64=500,1,0)</f>
        <v>0</v>
      </c>
      <c r="Q57">
        <f>IF('Qualitative Daten'!Q64=836,1,0)</f>
        <v>0</v>
      </c>
      <c r="R57">
        <f>IF('Qualitative Daten'!R64=4500,1,0)</f>
        <v>0</v>
      </c>
      <c r="S57">
        <f>IF('Qualitative Daten'!S64=64000,1,0)</f>
        <v>0</v>
      </c>
      <c r="T57">
        <f>IF('Qualitative Daten'!T64=699,1,0)</f>
        <v>0</v>
      </c>
      <c r="U57">
        <f>IF('Qualitative Daten'!U64=254,1,0)</f>
        <v>0</v>
      </c>
      <c r="V57">
        <f>IF('Qualitative Daten'!V64=2500,1,0)</f>
        <v>0</v>
      </c>
      <c r="W57">
        <f>IF('Qualitative Daten'!W64=49000,1,0)</f>
        <v>0</v>
      </c>
      <c r="X57">
        <f>IF('Qualitative Daten'!X64=45,1,0)</f>
        <v>0</v>
      </c>
      <c r="Y57">
        <f>IF('Qualitative Daten'!Y64=699,1,0)</f>
        <v>0</v>
      </c>
      <c r="Z57">
        <f>IF('Qualitative Daten'!Z64=51,1,0)</f>
        <v>0</v>
      </c>
      <c r="AA57">
        <f>IF('Qualitative Daten'!AA64=78,1,0)</f>
        <v>0</v>
      </c>
      <c r="AB57">
        <f>IF('Qualitative Daten'!AB64=6,1,0)</f>
        <v>0</v>
      </c>
      <c r="AC57">
        <f>IF('Qualitative Daten'!AC64=80,1,0)</f>
        <v>0</v>
      </c>
      <c r="AD57">
        <f>IF('Qualitative Daten'!AD64=32,1,0)</f>
        <v>0</v>
      </c>
      <c r="AE57">
        <f>IF('Qualitative Daten'!AE64=0,1,0)</f>
        <v>1</v>
      </c>
      <c r="AF57">
        <f>IF('Qualitative Daten'!AF64=35000,1,0)</f>
        <v>0</v>
      </c>
      <c r="AG57">
        <f>IF('Qualitative Daten'!AG64=1000,1,0)</f>
        <v>0</v>
      </c>
      <c r="AH57">
        <f>IF('Qualitative Daten'!AH64=8,1,0)</f>
        <v>0</v>
      </c>
      <c r="AI57">
        <f>IF('Qualitative Daten'!AI64=1,1,0)</f>
        <v>0</v>
      </c>
      <c r="AJ57">
        <f>IF('Qualitative Daten'!AJ64=7,1,0)</f>
        <v>0</v>
      </c>
      <c r="AK57">
        <f>IF('Qualitative Daten'!AK64=8,1,0)</f>
        <v>0</v>
      </c>
      <c r="AL57">
        <f>IF('Qualitative Daten'!AL64=600,1,0)</f>
        <v>0</v>
      </c>
      <c r="AM57">
        <f>IF('Qualitative Daten'!AM64=800,1,0)</f>
        <v>0</v>
      </c>
      <c r="AN57">
        <f>IF('Qualitative Daten'!AN64=42,1,0)</f>
        <v>0</v>
      </c>
      <c r="AO57">
        <f>IF('Qualitative Daten'!AO64=43,1,0)</f>
        <v>0</v>
      </c>
      <c r="AP57">
        <f>IF('Qualitative Daten'!AP64=9,1,0)</f>
        <v>0</v>
      </c>
      <c r="AQ57">
        <f>IF('Qualitative Daten'!AQ64=81,1,0)</f>
        <v>0</v>
      </c>
      <c r="AR57">
        <f>IF('Qualitative Daten'!AR64=1,1,0)</f>
        <v>0</v>
      </c>
      <c r="AS57">
        <f>IF('Qualitative Daten'!AS64=1,1,0)</f>
        <v>0</v>
      </c>
      <c r="AT57">
        <f>IF(OR('Qualitative Daten'!AT64=0.6,'Qualitative Daten'!AT64="3'5"),1,0)</f>
        <v>0</v>
      </c>
      <c r="AU57">
        <f>IF(OR('Qualitative Daten'!AU64=2.25,'Qualitative Daten'!AU64="2,1'4",'Qualitative Daten'!AU64="9'4"),1,0)</f>
        <v>0</v>
      </c>
      <c r="AV57">
        <f>IF('Qualitative Daten'!AV64=3,1,0)</f>
        <v>0</v>
      </c>
      <c r="AW57">
        <f>IF('Qualitative Daten'!AW64=6,1,0)</f>
        <v>0</v>
      </c>
      <c r="AX57">
        <f>IF('Qualitative Daten'!AX64=0,1,0)</f>
        <v>1</v>
      </c>
      <c r="AY57">
        <f>IF('Qualitative Daten'!AY64=3,1,0)</f>
        <v>0</v>
      </c>
      <c r="AZ57">
        <f>IF(OR('Qualitative Daten'!AZ64="7'5",'Qualitative Daten'!AZ64="1,2'5"),1,0)</f>
        <v>0</v>
      </c>
      <c r="BA57">
        <f>IF('Qualitative Daten'!BA64="1'8",1,0)</f>
        <v>0</v>
      </c>
      <c r="BB57">
        <f>IF('Qualitative Daten'!BB64="12'25",1,0)</f>
        <v>0</v>
      </c>
      <c r="BC57">
        <f>IF(OR('Qualitative Daten'!BC64="6'15",'Qualitative Daten'!BC64="2'5",'Qualitative Daten'!BC64="90'225",'Qualitative Daten'!BC64=0.4),1,0)</f>
        <v>0</v>
      </c>
      <c r="BD57">
        <f>IF(OR('Qualitative Daten'!BD64="9'2",'Qualitative Daten'!BD64=4.5,'Qualitative Daten'!BD64="4,1'2"),1,0)</f>
        <v>0</v>
      </c>
      <c r="BE57">
        <f>IF('Qualitative Daten'!BE64="15'16",1,0)</f>
        <v>0</v>
      </c>
      <c r="BF57">
        <f>IF('Qualitative Daten'!BF64=2.56,1,0)</f>
        <v>0</v>
      </c>
      <c r="BG57">
        <f>IF('Qualitative Daten'!BG64=1.49,1,0)</f>
        <v>0</v>
      </c>
      <c r="BH57">
        <f>IF('Qualitative Daten'!BH64=3.5,1,0)</f>
        <v>0</v>
      </c>
      <c r="BI57">
        <f>IF('Qualitative Daten'!BI64=4.82,1,0)</f>
        <v>0</v>
      </c>
      <c r="BJ57">
        <f>IF('Qualitative Daten'!BJ64=22.38,1,0)</f>
        <v>0</v>
      </c>
      <c r="BK57">
        <f>IF(AND('Qualitative Daten'!BK64&gt;2.6,'Qualitative Daten'!BK64&lt;&gt;999),1,0)</f>
        <v>0</v>
      </c>
      <c r="BL57">
        <f>IF('Qualitative Daten'!BL64&lt;0.06,1,0)</f>
        <v>1</v>
      </c>
      <c r="BM57">
        <f>IF(AND('Qualitative Daten'!BM64&gt;-2.5,'Qualitative Daten'!BM64&lt;&gt;999),1,0)</f>
        <v>1</v>
      </c>
      <c r="BN57">
        <f>IF('Qualitative Daten'!BN64&lt;-0.3,1,0)</f>
        <v>0</v>
      </c>
      <c r="BO57">
        <f>IF('Qualitative Daten'!BO64=-2,1,0)</f>
        <v>0</v>
      </c>
      <c r="BP57">
        <f>IF('Qualitative Daten'!BP64=-4,1,0)</f>
        <v>0</v>
      </c>
      <c r="BQ57">
        <f>IF('Qualitative Daten'!BQ64=-8,1,0)</f>
        <v>0</v>
      </c>
      <c r="BR57">
        <f>IF('Qualitative Daten'!BR64=-6,1,0)</f>
        <v>0</v>
      </c>
      <c r="BS57">
        <f>IF('Qualitative Daten'!BS64=15,1,0)</f>
        <v>0</v>
      </c>
      <c r="BT57">
        <f>IF('Qualitative Daten'!BT64=5,1,0)</f>
        <v>0</v>
      </c>
      <c r="BU57">
        <f>IF('Qualitative Daten'!BU64=2,1,0)</f>
        <v>0</v>
      </c>
      <c r="BV57">
        <f>IF('Qualitative Daten'!BV64=-12,1,0)</f>
        <v>0</v>
      </c>
      <c r="BW57">
        <f>IF('Qualitative Daten'!BW64=17,1,0)</f>
        <v>0</v>
      </c>
      <c r="BX57">
        <f>IF('Qualitative Daten'!BX64=-4,1,0)</f>
        <v>0</v>
      </c>
      <c r="BY57">
        <f>IF('Qualitative Daten'!BY64=2,1,0)</f>
        <v>0</v>
      </c>
      <c r="BZ57">
        <f>IF('Qualitative Daten'!BZ64=6,1,0)</f>
        <v>0</v>
      </c>
      <c r="CA57">
        <f>IF('Qualitative Daten'!CA64=12,1,0)</f>
        <v>0</v>
      </c>
      <c r="CB57">
        <f>IF('Qualitative Daten'!CB64=80,1,0)</f>
        <v>0</v>
      </c>
      <c r="CC57">
        <f>IF('Qualitative Daten'!CC64=750,1,0)</f>
        <v>0</v>
      </c>
      <c r="CD57">
        <f>IF('Qualitative Daten'!CD64=27,1,0)</f>
        <v>0</v>
      </c>
      <c r="CE57">
        <f>IF('Qualitative Daten'!CE64=200,1,0)</f>
        <v>0</v>
      </c>
      <c r="CF57">
        <f>IF('Qualitative Daten'!CF64=3,1,0)</f>
        <v>0</v>
      </c>
      <c r="CG57">
        <f>IF('Qualitative Daten'!CG64=1,1,0)</f>
        <v>0</v>
      </c>
      <c r="CH57">
        <f>IF('Qualitative Daten'!CH64=75,1,0)</f>
        <v>0</v>
      </c>
      <c r="CI57">
        <f>IF('Qualitative Daten'!CI64=50,1,0)</f>
        <v>0</v>
      </c>
      <c r="CJ57">
        <f>IF('Qualitative Daten'!CJ64=20,1,0)</f>
        <v>0</v>
      </c>
      <c r="CK57">
        <f>IF('Qualitative Daten'!CK64=45,1,0)</f>
        <v>0</v>
      </c>
      <c r="CL57">
        <f>IF('Qualitative Daten'!CL64=20,1,0)</f>
        <v>0</v>
      </c>
      <c r="CM57">
        <f>IF(OR('Qualitative Daten'!CM64="a+a+4+4",'Qualitative Daten'!CM64="2a+8",'Qualitative Daten'!CM64="2a+2*4",'Qualitative Daten'!CM64="a+4+a+4",'Qualitative Daten'!CM64="2*a+2*4",'Qualitative Daten'!CM64="a*2+4*2",'Qualitative Daten'!CM64="2(a+4)"),1,0)</f>
        <v>0</v>
      </c>
      <c r="CN57">
        <f>IF('Qualitative Daten'!CN64=0,1,0)</f>
        <v>1</v>
      </c>
      <c r="CO57">
        <f>IF('Qualitative Daten'!CO64=3,1,0)</f>
        <v>0</v>
      </c>
      <c r="CP57">
        <f>IF('Qualitative Daten'!CP64=698,1,0)</f>
        <v>0</v>
      </c>
      <c r="CQ57">
        <f>IF('Qualitative Daten'!CQ64=73,1,0)</f>
        <v>0</v>
      </c>
      <c r="CR57">
        <f>IF('Qualitative Daten'!CR64=37,1,0)</f>
        <v>0</v>
      </c>
      <c r="CS57">
        <f>IF('Qualitative Daten'!CS64=2,1,0)</f>
        <v>0</v>
      </c>
      <c r="CT57">
        <f>IF('Qualitative Daten'!CT64=3,1,0)</f>
        <v>0</v>
      </c>
      <c r="CU57">
        <f>IF('Qualitative Daten'!CU64=2,1,0)</f>
        <v>0</v>
      </c>
      <c r="CV57">
        <f>IF(OR('Qualitative Daten'!CV64="x+3",'Qualitative Daten'!CV64="3+x"),1,0)</f>
        <v>0</v>
      </c>
      <c r="CW57">
        <f>IF(OR('Qualitative Daten'!CW64="x-3",'Qualitative Daten'!CW64="-3+x"),1,0)</f>
        <v>0</v>
      </c>
      <c r="CX57">
        <f>IF(OR('Qualitative Daten'!CX64="2a",'Qualitative Daten'!CX64="a+a",'Qualitative Daten'!CX64="a*2",'Qualitative Daten'!CX64="2*a"),1,0)</f>
        <v>0</v>
      </c>
      <c r="CZ57">
        <f t="shared" si="0"/>
        <v>5</v>
      </c>
      <c r="DA57">
        <f t="shared" si="1"/>
        <v>95</v>
      </c>
      <c r="DB57">
        <f>COUNTIF('Qualitative Daten'!C64:CX64,999)</f>
        <v>0</v>
      </c>
      <c r="DC57">
        <f t="shared" si="2"/>
        <v>95</v>
      </c>
      <c r="DD57" s="2">
        <f t="shared" si="3"/>
        <v>0.05</v>
      </c>
      <c r="DE57" s="2">
        <f t="shared" si="4"/>
        <v>2.4390243902439025E-2</v>
      </c>
      <c r="DF57" s="2">
        <f t="shared" si="5"/>
        <v>7.1428571428571425E-2</v>
      </c>
      <c r="DG57" s="2">
        <f t="shared" si="6"/>
        <v>0.22222222222222221</v>
      </c>
      <c r="DH57" s="2">
        <f t="shared" si="7"/>
        <v>0</v>
      </c>
      <c r="DI57" s="2">
        <f t="shared" si="8"/>
        <v>0</v>
      </c>
      <c r="DJ57" s="2">
        <f t="shared" si="9"/>
        <v>8.3333333333333329E-2</v>
      </c>
    </row>
    <row r="58" spans="1:114" x14ac:dyDescent="0.35">
      <c r="A58">
        <f>'Qualitative Daten'!A65</f>
        <v>0</v>
      </c>
      <c r="B58">
        <f>'Qualitative Daten'!B65</f>
        <v>0</v>
      </c>
      <c r="C58">
        <f>IF('Qualitative Daten'!C65=7000,1,0)</f>
        <v>0</v>
      </c>
      <c r="D58">
        <f>IF('Qualitative Daten'!D65=5300,1,0)</f>
        <v>0</v>
      </c>
      <c r="E58">
        <f>IF('Qualitative Daten'!E65=4080,1,0)</f>
        <v>0</v>
      </c>
      <c r="F58">
        <f>IF('Qualitative Daten'!F65=12500,1,0)</f>
        <v>0</v>
      </c>
      <c r="G58">
        <f>IF('Qualitative Daten'!G65=9900,1,0)</f>
        <v>0</v>
      </c>
      <c r="H58">
        <f>IF('Qualitative Daten'!H65=4600,1,0)</f>
        <v>0</v>
      </c>
      <c r="I58">
        <f>IF('Qualitative Daten'!I65=4000,1,0)</f>
        <v>0</v>
      </c>
      <c r="J58">
        <f>IF('Qualitative Daten'!J65=6999,1,0)</f>
        <v>0</v>
      </c>
      <c r="K58">
        <f>IF('Qualitative Daten'!K65=2490,1,0)</f>
        <v>0</v>
      </c>
      <c r="L58">
        <f>IF('Qualitative Daten'!L65=3900,1,0)</f>
        <v>0</v>
      </c>
      <c r="M58">
        <f>IF('Qualitative Daten'!M65="&gt;",1,0)</f>
        <v>0</v>
      </c>
      <c r="N58">
        <f>IF('Qualitative Daten'!N65="&gt;",1,0)</f>
        <v>0</v>
      </c>
      <c r="O58">
        <f>IF('Qualitative Daten'!O65="&lt;",1,0)</f>
        <v>0</v>
      </c>
      <c r="P58">
        <f>IF('Qualitative Daten'!P65=500,1,0)</f>
        <v>0</v>
      </c>
      <c r="Q58">
        <f>IF('Qualitative Daten'!Q65=836,1,0)</f>
        <v>0</v>
      </c>
      <c r="R58">
        <f>IF('Qualitative Daten'!R65=4500,1,0)</f>
        <v>0</v>
      </c>
      <c r="S58">
        <f>IF('Qualitative Daten'!S65=64000,1,0)</f>
        <v>0</v>
      </c>
      <c r="T58">
        <f>IF('Qualitative Daten'!T65=699,1,0)</f>
        <v>0</v>
      </c>
      <c r="U58">
        <f>IF('Qualitative Daten'!U65=254,1,0)</f>
        <v>0</v>
      </c>
      <c r="V58">
        <f>IF('Qualitative Daten'!V65=2500,1,0)</f>
        <v>0</v>
      </c>
      <c r="W58">
        <f>IF('Qualitative Daten'!W65=49000,1,0)</f>
        <v>0</v>
      </c>
      <c r="X58">
        <f>IF('Qualitative Daten'!X65=45,1,0)</f>
        <v>0</v>
      </c>
      <c r="Y58">
        <f>IF('Qualitative Daten'!Y65=699,1,0)</f>
        <v>0</v>
      </c>
      <c r="Z58">
        <f>IF('Qualitative Daten'!Z65=51,1,0)</f>
        <v>0</v>
      </c>
      <c r="AA58">
        <f>IF('Qualitative Daten'!AA65=78,1,0)</f>
        <v>0</v>
      </c>
      <c r="AB58">
        <f>IF('Qualitative Daten'!AB65=6,1,0)</f>
        <v>0</v>
      </c>
      <c r="AC58">
        <f>IF('Qualitative Daten'!AC65=80,1,0)</f>
        <v>0</v>
      </c>
      <c r="AD58">
        <f>IF('Qualitative Daten'!AD65=32,1,0)</f>
        <v>0</v>
      </c>
      <c r="AE58">
        <f>IF('Qualitative Daten'!AE65=0,1,0)</f>
        <v>1</v>
      </c>
      <c r="AF58">
        <f>IF('Qualitative Daten'!AF65=35000,1,0)</f>
        <v>0</v>
      </c>
      <c r="AG58">
        <f>IF('Qualitative Daten'!AG65=1000,1,0)</f>
        <v>0</v>
      </c>
      <c r="AH58">
        <f>IF('Qualitative Daten'!AH65=8,1,0)</f>
        <v>0</v>
      </c>
      <c r="AI58">
        <f>IF('Qualitative Daten'!AI65=1,1,0)</f>
        <v>0</v>
      </c>
      <c r="AJ58">
        <f>IF('Qualitative Daten'!AJ65=7,1,0)</f>
        <v>0</v>
      </c>
      <c r="AK58">
        <f>IF('Qualitative Daten'!AK65=8,1,0)</f>
        <v>0</v>
      </c>
      <c r="AL58">
        <f>IF('Qualitative Daten'!AL65=600,1,0)</f>
        <v>0</v>
      </c>
      <c r="AM58">
        <f>IF('Qualitative Daten'!AM65=800,1,0)</f>
        <v>0</v>
      </c>
      <c r="AN58">
        <f>IF('Qualitative Daten'!AN65=42,1,0)</f>
        <v>0</v>
      </c>
      <c r="AO58">
        <f>IF('Qualitative Daten'!AO65=43,1,0)</f>
        <v>0</v>
      </c>
      <c r="AP58">
        <f>IF('Qualitative Daten'!AP65=9,1,0)</f>
        <v>0</v>
      </c>
      <c r="AQ58">
        <f>IF('Qualitative Daten'!AQ65=81,1,0)</f>
        <v>0</v>
      </c>
      <c r="AR58">
        <f>IF('Qualitative Daten'!AR65=1,1,0)</f>
        <v>0</v>
      </c>
      <c r="AS58">
        <f>IF('Qualitative Daten'!AS65=1,1,0)</f>
        <v>0</v>
      </c>
      <c r="AT58">
        <f>IF(OR('Qualitative Daten'!AT65=0.6,'Qualitative Daten'!AT65="3'5"),1,0)</f>
        <v>0</v>
      </c>
      <c r="AU58">
        <f>IF(OR('Qualitative Daten'!AU65=2.25,'Qualitative Daten'!AU65="2,1'4",'Qualitative Daten'!AU65="9'4"),1,0)</f>
        <v>0</v>
      </c>
      <c r="AV58">
        <f>IF('Qualitative Daten'!AV65=3,1,0)</f>
        <v>0</v>
      </c>
      <c r="AW58">
        <f>IF('Qualitative Daten'!AW65=6,1,0)</f>
        <v>0</v>
      </c>
      <c r="AX58">
        <f>IF('Qualitative Daten'!AX65=0,1,0)</f>
        <v>1</v>
      </c>
      <c r="AY58">
        <f>IF('Qualitative Daten'!AY65=3,1,0)</f>
        <v>0</v>
      </c>
      <c r="AZ58">
        <f>IF(OR('Qualitative Daten'!AZ65="7'5",'Qualitative Daten'!AZ65="1,2'5"),1,0)</f>
        <v>0</v>
      </c>
      <c r="BA58">
        <f>IF('Qualitative Daten'!BA65="1'8",1,0)</f>
        <v>0</v>
      </c>
      <c r="BB58">
        <f>IF('Qualitative Daten'!BB65="12'25",1,0)</f>
        <v>0</v>
      </c>
      <c r="BC58">
        <f>IF(OR('Qualitative Daten'!BC65="6'15",'Qualitative Daten'!BC65="2'5",'Qualitative Daten'!BC65="90'225",'Qualitative Daten'!BC65=0.4),1,0)</f>
        <v>0</v>
      </c>
      <c r="BD58">
        <f>IF(OR('Qualitative Daten'!BD65="9'2",'Qualitative Daten'!BD65=4.5,'Qualitative Daten'!BD65="4,1'2"),1,0)</f>
        <v>0</v>
      </c>
      <c r="BE58">
        <f>IF('Qualitative Daten'!BE65="15'16",1,0)</f>
        <v>0</v>
      </c>
      <c r="BF58">
        <f>IF('Qualitative Daten'!BF65=2.56,1,0)</f>
        <v>0</v>
      </c>
      <c r="BG58">
        <f>IF('Qualitative Daten'!BG65=1.49,1,0)</f>
        <v>0</v>
      </c>
      <c r="BH58">
        <f>IF('Qualitative Daten'!BH65=3.5,1,0)</f>
        <v>0</v>
      </c>
      <c r="BI58">
        <f>IF('Qualitative Daten'!BI65=4.82,1,0)</f>
        <v>0</v>
      </c>
      <c r="BJ58">
        <f>IF('Qualitative Daten'!BJ65=22.38,1,0)</f>
        <v>0</v>
      </c>
      <c r="BK58">
        <f>IF(AND('Qualitative Daten'!BK65&gt;2.6,'Qualitative Daten'!BK65&lt;&gt;999),1,0)</f>
        <v>0</v>
      </c>
      <c r="BL58">
        <f>IF('Qualitative Daten'!BL65&lt;0.06,1,0)</f>
        <v>1</v>
      </c>
      <c r="BM58">
        <f>IF(AND('Qualitative Daten'!BM65&gt;-2.5,'Qualitative Daten'!BM65&lt;&gt;999),1,0)</f>
        <v>1</v>
      </c>
      <c r="BN58">
        <f>IF('Qualitative Daten'!BN65&lt;-0.3,1,0)</f>
        <v>0</v>
      </c>
      <c r="BO58">
        <f>IF('Qualitative Daten'!BO65=-2,1,0)</f>
        <v>0</v>
      </c>
      <c r="BP58">
        <f>IF('Qualitative Daten'!BP65=-4,1,0)</f>
        <v>0</v>
      </c>
      <c r="BQ58">
        <f>IF('Qualitative Daten'!BQ65=-8,1,0)</f>
        <v>0</v>
      </c>
      <c r="BR58">
        <f>IF('Qualitative Daten'!BR65=-6,1,0)</f>
        <v>0</v>
      </c>
      <c r="BS58">
        <f>IF('Qualitative Daten'!BS65=15,1,0)</f>
        <v>0</v>
      </c>
      <c r="BT58">
        <f>IF('Qualitative Daten'!BT65=5,1,0)</f>
        <v>0</v>
      </c>
      <c r="BU58">
        <f>IF('Qualitative Daten'!BU65=2,1,0)</f>
        <v>0</v>
      </c>
      <c r="BV58">
        <f>IF('Qualitative Daten'!BV65=-12,1,0)</f>
        <v>0</v>
      </c>
      <c r="BW58">
        <f>IF('Qualitative Daten'!BW65=17,1,0)</f>
        <v>0</v>
      </c>
      <c r="BX58">
        <f>IF('Qualitative Daten'!BX65=-4,1,0)</f>
        <v>0</v>
      </c>
      <c r="BY58">
        <f>IF('Qualitative Daten'!BY65=2,1,0)</f>
        <v>0</v>
      </c>
      <c r="BZ58">
        <f>IF('Qualitative Daten'!BZ65=6,1,0)</f>
        <v>0</v>
      </c>
      <c r="CA58">
        <f>IF('Qualitative Daten'!CA65=12,1,0)</f>
        <v>0</v>
      </c>
      <c r="CB58">
        <f>IF('Qualitative Daten'!CB65=80,1,0)</f>
        <v>0</v>
      </c>
      <c r="CC58">
        <f>IF('Qualitative Daten'!CC65=750,1,0)</f>
        <v>0</v>
      </c>
      <c r="CD58">
        <f>IF('Qualitative Daten'!CD65=27,1,0)</f>
        <v>0</v>
      </c>
      <c r="CE58">
        <f>IF('Qualitative Daten'!CE65=200,1,0)</f>
        <v>0</v>
      </c>
      <c r="CF58">
        <f>IF('Qualitative Daten'!CF65=3,1,0)</f>
        <v>0</v>
      </c>
      <c r="CG58">
        <f>IF('Qualitative Daten'!CG65=1,1,0)</f>
        <v>0</v>
      </c>
      <c r="CH58">
        <f>IF('Qualitative Daten'!CH65=75,1,0)</f>
        <v>0</v>
      </c>
      <c r="CI58">
        <f>IF('Qualitative Daten'!CI65=50,1,0)</f>
        <v>0</v>
      </c>
      <c r="CJ58">
        <f>IF('Qualitative Daten'!CJ65=20,1,0)</f>
        <v>0</v>
      </c>
      <c r="CK58">
        <f>IF('Qualitative Daten'!CK65=45,1,0)</f>
        <v>0</v>
      </c>
      <c r="CL58">
        <f>IF('Qualitative Daten'!CL65=20,1,0)</f>
        <v>0</v>
      </c>
      <c r="CM58">
        <f>IF(OR('Qualitative Daten'!CM65="a+a+4+4",'Qualitative Daten'!CM65="2a+8",'Qualitative Daten'!CM65="2a+2*4",'Qualitative Daten'!CM65="a+4+a+4",'Qualitative Daten'!CM65="2*a+2*4",'Qualitative Daten'!CM65="a*2+4*2",'Qualitative Daten'!CM65="2(a+4)"),1,0)</f>
        <v>0</v>
      </c>
      <c r="CN58">
        <f>IF('Qualitative Daten'!CN65=0,1,0)</f>
        <v>1</v>
      </c>
      <c r="CO58">
        <f>IF('Qualitative Daten'!CO65=3,1,0)</f>
        <v>0</v>
      </c>
      <c r="CP58">
        <f>IF('Qualitative Daten'!CP65=698,1,0)</f>
        <v>0</v>
      </c>
      <c r="CQ58">
        <f>IF('Qualitative Daten'!CQ65=73,1,0)</f>
        <v>0</v>
      </c>
      <c r="CR58">
        <f>IF('Qualitative Daten'!CR65=37,1,0)</f>
        <v>0</v>
      </c>
      <c r="CS58">
        <f>IF('Qualitative Daten'!CS65=2,1,0)</f>
        <v>0</v>
      </c>
      <c r="CT58">
        <f>IF('Qualitative Daten'!CT65=3,1,0)</f>
        <v>0</v>
      </c>
      <c r="CU58">
        <f>IF('Qualitative Daten'!CU65=2,1,0)</f>
        <v>0</v>
      </c>
      <c r="CV58">
        <f>IF(OR('Qualitative Daten'!CV65="x+3",'Qualitative Daten'!CV65="3+x"),1,0)</f>
        <v>0</v>
      </c>
      <c r="CW58">
        <f>IF(OR('Qualitative Daten'!CW65="x-3",'Qualitative Daten'!CW65="-3+x"),1,0)</f>
        <v>0</v>
      </c>
      <c r="CX58">
        <f>IF(OR('Qualitative Daten'!CX65="2a",'Qualitative Daten'!CX65="a+a",'Qualitative Daten'!CX65="a*2",'Qualitative Daten'!CX65="2*a"),1,0)</f>
        <v>0</v>
      </c>
      <c r="CZ58">
        <f t="shared" si="0"/>
        <v>5</v>
      </c>
      <c r="DA58">
        <f t="shared" si="1"/>
        <v>95</v>
      </c>
      <c r="DB58">
        <f>COUNTIF('Qualitative Daten'!C65:CX65,999)</f>
        <v>0</v>
      </c>
      <c r="DC58">
        <f t="shared" si="2"/>
        <v>95</v>
      </c>
      <c r="DD58" s="2">
        <f t="shared" si="3"/>
        <v>0.05</v>
      </c>
      <c r="DE58" s="2">
        <f t="shared" si="4"/>
        <v>2.4390243902439025E-2</v>
      </c>
      <c r="DF58" s="2">
        <f t="shared" si="5"/>
        <v>7.1428571428571425E-2</v>
      </c>
      <c r="DG58" s="2">
        <f t="shared" si="6"/>
        <v>0.22222222222222221</v>
      </c>
      <c r="DH58" s="2">
        <f t="shared" si="7"/>
        <v>0</v>
      </c>
      <c r="DI58" s="2">
        <f t="shared" si="8"/>
        <v>0</v>
      </c>
      <c r="DJ58" s="2">
        <f t="shared" si="9"/>
        <v>8.3333333333333329E-2</v>
      </c>
    </row>
    <row r="59" spans="1:114" x14ac:dyDescent="0.35">
      <c r="A59">
        <f>'Qualitative Daten'!A66</f>
        <v>0</v>
      </c>
      <c r="B59">
        <f>'Qualitative Daten'!B66</f>
        <v>0</v>
      </c>
      <c r="C59">
        <f>IF('Qualitative Daten'!C66=7000,1,0)</f>
        <v>0</v>
      </c>
      <c r="D59">
        <f>IF('Qualitative Daten'!D66=5300,1,0)</f>
        <v>0</v>
      </c>
      <c r="E59">
        <f>IF('Qualitative Daten'!E66=4080,1,0)</f>
        <v>0</v>
      </c>
      <c r="F59">
        <f>IF('Qualitative Daten'!F66=12500,1,0)</f>
        <v>0</v>
      </c>
      <c r="G59">
        <f>IF('Qualitative Daten'!G66=9900,1,0)</f>
        <v>0</v>
      </c>
      <c r="H59">
        <f>IF('Qualitative Daten'!H66=4600,1,0)</f>
        <v>0</v>
      </c>
      <c r="I59">
        <f>IF('Qualitative Daten'!I66=4000,1,0)</f>
        <v>0</v>
      </c>
      <c r="J59">
        <f>IF('Qualitative Daten'!J66=6999,1,0)</f>
        <v>0</v>
      </c>
      <c r="K59">
        <f>IF('Qualitative Daten'!K66=2490,1,0)</f>
        <v>0</v>
      </c>
      <c r="L59">
        <f>IF('Qualitative Daten'!L66=3900,1,0)</f>
        <v>0</v>
      </c>
      <c r="M59">
        <f>IF('Qualitative Daten'!M66="&gt;",1,0)</f>
        <v>0</v>
      </c>
      <c r="N59">
        <f>IF('Qualitative Daten'!N66="&gt;",1,0)</f>
        <v>0</v>
      </c>
      <c r="O59">
        <f>IF('Qualitative Daten'!O66="&lt;",1,0)</f>
        <v>0</v>
      </c>
      <c r="P59">
        <f>IF('Qualitative Daten'!P66=500,1,0)</f>
        <v>0</v>
      </c>
      <c r="Q59">
        <f>IF('Qualitative Daten'!Q66=836,1,0)</f>
        <v>0</v>
      </c>
      <c r="R59">
        <f>IF('Qualitative Daten'!R66=4500,1,0)</f>
        <v>0</v>
      </c>
      <c r="S59">
        <f>IF('Qualitative Daten'!S66=64000,1,0)</f>
        <v>0</v>
      </c>
      <c r="T59">
        <f>IF('Qualitative Daten'!T66=699,1,0)</f>
        <v>0</v>
      </c>
      <c r="U59">
        <f>IF('Qualitative Daten'!U66=254,1,0)</f>
        <v>0</v>
      </c>
      <c r="V59">
        <f>IF('Qualitative Daten'!V66=2500,1,0)</f>
        <v>0</v>
      </c>
      <c r="W59">
        <f>IF('Qualitative Daten'!W66=49000,1,0)</f>
        <v>0</v>
      </c>
      <c r="X59">
        <f>IF('Qualitative Daten'!X66=45,1,0)</f>
        <v>0</v>
      </c>
      <c r="Y59">
        <f>IF('Qualitative Daten'!Y66=699,1,0)</f>
        <v>0</v>
      </c>
      <c r="Z59">
        <f>IF('Qualitative Daten'!Z66=51,1,0)</f>
        <v>0</v>
      </c>
      <c r="AA59">
        <f>IF('Qualitative Daten'!AA66=78,1,0)</f>
        <v>0</v>
      </c>
      <c r="AB59">
        <f>IF('Qualitative Daten'!AB66=6,1,0)</f>
        <v>0</v>
      </c>
      <c r="AC59">
        <f>IF('Qualitative Daten'!AC66=80,1,0)</f>
        <v>0</v>
      </c>
      <c r="AD59">
        <f>IF('Qualitative Daten'!AD66=32,1,0)</f>
        <v>0</v>
      </c>
      <c r="AE59">
        <f>IF('Qualitative Daten'!AE66=0,1,0)</f>
        <v>1</v>
      </c>
      <c r="AF59">
        <f>IF('Qualitative Daten'!AF66=35000,1,0)</f>
        <v>0</v>
      </c>
      <c r="AG59">
        <f>IF('Qualitative Daten'!AG66=1000,1,0)</f>
        <v>0</v>
      </c>
      <c r="AH59">
        <f>IF('Qualitative Daten'!AH66=8,1,0)</f>
        <v>0</v>
      </c>
      <c r="AI59">
        <f>IF('Qualitative Daten'!AI66=1,1,0)</f>
        <v>0</v>
      </c>
      <c r="AJ59">
        <f>IF('Qualitative Daten'!AJ66=7,1,0)</f>
        <v>0</v>
      </c>
      <c r="AK59">
        <f>IF('Qualitative Daten'!AK66=8,1,0)</f>
        <v>0</v>
      </c>
      <c r="AL59">
        <f>IF('Qualitative Daten'!AL66=600,1,0)</f>
        <v>0</v>
      </c>
      <c r="AM59">
        <f>IF('Qualitative Daten'!AM66=800,1,0)</f>
        <v>0</v>
      </c>
      <c r="AN59">
        <f>IF('Qualitative Daten'!AN66=42,1,0)</f>
        <v>0</v>
      </c>
      <c r="AO59">
        <f>IF('Qualitative Daten'!AO66=43,1,0)</f>
        <v>0</v>
      </c>
      <c r="AP59">
        <f>IF('Qualitative Daten'!AP66=9,1,0)</f>
        <v>0</v>
      </c>
      <c r="AQ59">
        <f>IF('Qualitative Daten'!AQ66=81,1,0)</f>
        <v>0</v>
      </c>
      <c r="AR59">
        <f>IF('Qualitative Daten'!AR66=1,1,0)</f>
        <v>0</v>
      </c>
      <c r="AS59">
        <f>IF('Qualitative Daten'!AS66=1,1,0)</f>
        <v>0</v>
      </c>
      <c r="AT59">
        <f>IF(OR('Qualitative Daten'!AT66=0.6,'Qualitative Daten'!AT66="3'5"),1,0)</f>
        <v>0</v>
      </c>
      <c r="AU59">
        <f>IF(OR('Qualitative Daten'!AU66=2.25,'Qualitative Daten'!AU66="2,1'4",'Qualitative Daten'!AU66="9'4"),1,0)</f>
        <v>0</v>
      </c>
      <c r="AV59">
        <f>IF('Qualitative Daten'!AV66=3,1,0)</f>
        <v>0</v>
      </c>
      <c r="AW59">
        <f>IF('Qualitative Daten'!AW66=6,1,0)</f>
        <v>0</v>
      </c>
      <c r="AX59">
        <f>IF('Qualitative Daten'!AX66=0,1,0)</f>
        <v>1</v>
      </c>
      <c r="AY59">
        <f>IF('Qualitative Daten'!AY66=3,1,0)</f>
        <v>0</v>
      </c>
      <c r="AZ59">
        <f>IF(OR('Qualitative Daten'!AZ66="7'5",'Qualitative Daten'!AZ66="1,2'5"),1,0)</f>
        <v>0</v>
      </c>
      <c r="BA59">
        <f>IF('Qualitative Daten'!BA66="1'8",1,0)</f>
        <v>0</v>
      </c>
      <c r="BB59">
        <f>IF('Qualitative Daten'!BB66="12'25",1,0)</f>
        <v>0</v>
      </c>
      <c r="BC59">
        <f>IF(OR('Qualitative Daten'!BC66="6'15",'Qualitative Daten'!BC66="2'5",'Qualitative Daten'!BC66="90'225",'Qualitative Daten'!BC66=0.4),1,0)</f>
        <v>0</v>
      </c>
      <c r="BD59">
        <f>IF(OR('Qualitative Daten'!BD66="9'2",'Qualitative Daten'!BD66=4.5,'Qualitative Daten'!BD66="4,1'2"),1,0)</f>
        <v>0</v>
      </c>
      <c r="BE59">
        <f>IF('Qualitative Daten'!BE66="15'16",1,0)</f>
        <v>0</v>
      </c>
      <c r="BF59">
        <f>IF('Qualitative Daten'!BF66=2.56,1,0)</f>
        <v>0</v>
      </c>
      <c r="BG59">
        <f>IF('Qualitative Daten'!BG66=1.49,1,0)</f>
        <v>0</v>
      </c>
      <c r="BH59">
        <f>IF('Qualitative Daten'!BH66=3.5,1,0)</f>
        <v>0</v>
      </c>
      <c r="BI59">
        <f>IF('Qualitative Daten'!BI66=4.82,1,0)</f>
        <v>0</v>
      </c>
      <c r="BJ59">
        <f>IF('Qualitative Daten'!BJ66=22.38,1,0)</f>
        <v>0</v>
      </c>
      <c r="BK59">
        <f>IF(AND('Qualitative Daten'!BK66&gt;2.6,'Qualitative Daten'!BK66&lt;&gt;999),1,0)</f>
        <v>0</v>
      </c>
      <c r="BL59">
        <f>IF('Qualitative Daten'!BL66&lt;0.06,1,0)</f>
        <v>1</v>
      </c>
      <c r="BM59">
        <f>IF(AND('Qualitative Daten'!BM66&gt;-2.5,'Qualitative Daten'!BM66&lt;&gt;999),1,0)</f>
        <v>1</v>
      </c>
      <c r="BN59">
        <f>IF('Qualitative Daten'!BN66&lt;-0.3,1,0)</f>
        <v>0</v>
      </c>
      <c r="BO59">
        <f>IF('Qualitative Daten'!BO66=-2,1,0)</f>
        <v>0</v>
      </c>
      <c r="BP59">
        <f>IF('Qualitative Daten'!BP66=-4,1,0)</f>
        <v>0</v>
      </c>
      <c r="BQ59">
        <f>IF('Qualitative Daten'!BQ66=-8,1,0)</f>
        <v>0</v>
      </c>
      <c r="BR59">
        <f>IF('Qualitative Daten'!BR66=-6,1,0)</f>
        <v>0</v>
      </c>
      <c r="BS59">
        <f>IF('Qualitative Daten'!BS66=15,1,0)</f>
        <v>0</v>
      </c>
      <c r="BT59">
        <f>IF('Qualitative Daten'!BT66=5,1,0)</f>
        <v>0</v>
      </c>
      <c r="BU59">
        <f>IF('Qualitative Daten'!BU66=2,1,0)</f>
        <v>0</v>
      </c>
      <c r="BV59">
        <f>IF('Qualitative Daten'!BV66=-12,1,0)</f>
        <v>0</v>
      </c>
      <c r="BW59">
        <f>IF('Qualitative Daten'!BW66=17,1,0)</f>
        <v>0</v>
      </c>
      <c r="BX59">
        <f>IF('Qualitative Daten'!BX66=-4,1,0)</f>
        <v>0</v>
      </c>
      <c r="BY59">
        <f>IF('Qualitative Daten'!BY66=2,1,0)</f>
        <v>0</v>
      </c>
      <c r="BZ59">
        <f>IF('Qualitative Daten'!BZ66=6,1,0)</f>
        <v>0</v>
      </c>
      <c r="CA59">
        <f>IF('Qualitative Daten'!CA66=12,1,0)</f>
        <v>0</v>
      </c>
      <c r="CB59">
        <f>IF('Qualitative Daten'!CB66=80,1,0)</f>
        <v>0</v>
      </c>
      <c r="CC59">
        <f>IF('Qualitative Daten'!CC66=750,1,0)</f>
        <v>0</v>
      </c>
      <c r="CD59">
        <f>IF('Qualitative Daten'!CD66=27,1,0)</f>
        <v>0</v>
      </c>
      <c r="CE59">
        <f>IF('Qualitative Daten'!CE66=200,1,0)</f>
        <v>0</v>
      </c>
      <c r="CF59">
        <f>IF('Qualitative Daten'!CF66=3,1,0)</f>
        <v>0</v>
      </c>
      <c r="CG59">
        <f>IF('Qualitative Daten'!CG66=1,1,0)</f>
        <v>0</v>
      </c>
      <c r="CH59">
        <f>IF('Qualitative Daten'!CH66=75,1,0)</f>
        <v>0</v>
      </c>
      <c r="CI59">
        <f>IF('Qualitative Daten'!CI66=50,1,0)</f>
        <v>0</v>
      </c>
      <c r="CJ59">
        <f>IF('Qualitative Daten'!CJ66=20,1,0)</f>
        <v>0</v>
      </c>
      <c r="CK59">
        <f>IF('Qualitative Daten'!CK66=45,1,0)</f>
        <v>0</v>
      </c>
      <c r="CL59">
        <f>IF('Qualitative Daten'!CL66=20,1,0)</f>
        <v>0</v>
      </c>
      <c r="CM59">
        <f>IF(OR('Qualitative Daten'!CM66="a+a+4+4",'Qualitative Daten'!CM66="2a+8",'Qualitative Daten'!CM66="2a+2*4",'Qualitative Daten'!CM66="a+4+a+4",'Qualitative Daten'!CM66="2*a+2*4",'Qualitative Daten'!CM66="a*2+4*2",'Qualitative Daten'!CM66="2(a+4)"),1,0)</f>
        <v>0</v>
      </c>
      <c r="CN59">
        <f>IF('Qualitative Daten'!CN66=0,1,0)</f>
        <v>1</v>
      </c>
      <c r="CO59">
        <f>IF('Qualitative Daten'!CO66=3,1,0)</f>
        <v>0</v>
      </c>
      <c r="CP59">
        <f>IF('Qualitative Daten'!CP66=698,1,0)</f>
        <v>0</v>
      </c>
      <c r="CQ59">
        <f>IF('Qualitative Daten'!CQ66=73,1,0)</f>
        <v>0</v>
      </c>
      <c r="CR59">
        <f>IF('Qualitative Daten'!CR66=37,1,0)</f>
        <v>0</v>
      </c>
      <c r="CS59">
        <f>IF('Qualitative Daten'!CS66=2,1,0)</f>
        <v>0</v>
      </c>
      <c r="CT59">
        <f>IF('Qualitative Daten'!CT66=3,1,0)</f>
        <v>0</v>
      </c>
      <c r="CU59">
        <f>IF('Qualitative Daten'!CU66=2,1,0)</f>
        <v>0</v>
      </c>
      <c r="CV59">
        <f>IF(OR('Qualitative Daten'!CV66="x+3",'Qualitative Daten'!CV66="3+x"),1,0)</f>
        <v>0</v>
      </c>
      <c r="CW59">
        <f>IF(OR('Qualitative Daten'!CW66="x-3",'Qualitative Daten'!CW66="-3+x"),1,0)</f>
        <v>0</v>
      </c>
      <c r="CX59">
        <f>IF(OR('Qualitative Daten'!CX66="2a",'Qualitative Daten'!CX66="a+a",'Qualitative Daten'!CX66="a*2",'Qualitative Daten'!CX66="2*a"),1,0)</f>
        <v>0</v>
      </c>
      <c r="CZ59">
        <f t="shared" si="0"/>
        <v>5</v>
      </c>
      <c r="DA59">
        <f t="shared" si="1"/>
        <v>95</v>
      </c>
      <c r="DB59">
        <f>COUNTIF('Qualitative Daten'!C66:CX66,999)</f>
        <v>0</v>
      </c>
      <c r="DC59">
        <f t="shared" si="2"/>
        <v>95</v>
      </c>
      <c r="DD59" s="2">
        <f t="shared" si="3"/>
        <v>0.05</v>
      </c>
      <c r="DE59" s="2">
        <f t="shared" si="4"/>
        <v>2.4390243902439025E-2</v>
      </c>
      <c r="DF59" s="2">
        <f t="shared" si="5"/>
        <v>7.1428571428571425E-2</v>
      </c>
      <c r="DG59" s="2">
        <f t="shared" si="6"/>
        <v>0.22222222222222221</v>
      </c>
      <c r="DH59" s="2">
        <f t="shared" si="7"/>
        <v>0</v>
      </c>
      <c r="DI59" s="2">
        <f t="shared" si="8"/>
        <v>0</v>
      </c>
      <c r="DJ59" s="2">
        <f t="shared" si="9"/>
        <v>8.3333333333333329E-2</v>
      </c>
    </row>
    <row r="60" spans="1:114" x14ac:dyDescent="0.35">
      <c r="A60">
        <f>'Qualitative Daten'!A67</f>
        <v>0</v>
      </c>
      <c r="B60">
        <f>'Qualitative Daten'!B67</f>
        <v>0</v>
      </c>
      <c r="C60">
        <f>IF('Qualitative Daten'!C67=7000,1,0)</f>
        <v>0</v>
      </c>
      <c r="D60">
        <f>IF('Qualitative Daten'!D67=5300,1,0)</f>
        <v>0</v>
      </c>
      <c r="E60">
        <f>IF('Qualitative Daten'!E67=4080,1,0)</f>
        <v>0</v>
      </c>
      <c r="F60">
        <f>IF('Qualitative Daten'!F67=12500,1,0)</f>
        <v>0</v>
      </c>
      <c r="G60">
        <f>IF('Qualitative Daten'!G67=9900,1,0)</f>
        <v>0</v>
      </c>
      <c r="H60">
        <f>IF('Qualitative Daten'!H67=4600,1,0)</f>
        <v>0</v>
      </c>
      <c r="I60">
        <f>IF('Qualitative Daten'!I67=4000,1,0)</f>
        <v>0</v>
      </c>
      <c r="J60">
        <f>IF('Qualitative Daten'!J67=6999,1,0)</f>
        <v>0</v>
      </c>
      <c r="K60">
        <f>IF('Qualitative Daten'!K67=2490,1,0)</f>
        <v>0</v>
      </c>
      <c r="L60">
        <f>IF('Qualitative Daten'!L67=3900,1,0)</f>
        <v>0</v>
      </c>
      <c r="M60">
        <f>IF('Qualitative Daten'!M67="&gt;",1,0)</f>
        <v>0</v>
      </c>
      <c r="N60">
        <f>IF('Qualitative Daten'!N67="&gt;",1,0)</f>
        <v>0</v>
      </c>
      <c r="O60">
        <f>IF('Qualitative Daten'!O67="&lt;",1,0)</f>
        <v>0</v>
      </c>
      <c r="P60">
        <f>IF('Qualitative Daten'!P67=500,1,0)</f>
        <v>0</v>
      </c>
      <c r="Q60">
        <f>IF('Qualitative Daten'!Q67=836,1,0)</f>
        <v>0</v>
      </c>
      <c r="R60">
        <f>IF('Qualitative Daten'!R67=4500,1,0)</f>
        <v>0</v>
      </c>
      <c r="S60">
        <f>IF('Qualitative Daten'!S67=64000,1,0)</f>
        <v>0</v>
      </c>
      <c r="T60">
        <f>IF('Qualitative Daten'!T67=699,1,0)</f>
        <v>0</v>
      </c>
      <c r="U60">
        <f>IF('Qualitative Daten'!U67=254,1,0)</f>
        <v>0</v>
      </c>
      <c r="V60">
        <f>IF('Qualitative Daten'!V67=2500,1,0)</f>
        <v>0</v>
      </c>
      <c r="W60">
        <f>IF('Qualitative Daten'!W67=49000,1,0)</f>
        <v>0</v>
      </c>
      <c r="X60">
        <f>IF('Qualitative Daten'!X67=45,1,0)</f>
        <v>0</v>
      </c>
      <c r="Y60">
        <f>IF('Qualitative Daten'!Y67=699,1,0)</f>
        <v>0</v>
      </c>
      <c r="Z60">
        <f>IF('Qualitative Daten'!Z67=51,1,0)</f>
        <v>0</v>
      </c>
      <c r="AA60">
        <f>IF('Qualitative Daten'!AA67=78,1,0)</f>
        <v>0</v>
      </c>
      <c r="AB60">
        <f>IF('Qualitative Daten'!AB67=6,1,0)</f>
        <v>0</v>
      </c>
      <c r="AC60">
        <f>IF('Qualitative Daten'!AC67=80,1,0)</f>
        <v>0</v>
      </c>
      <c r="AD60">
        <f>IF('Qualitative Daten'!AD67=32,1,0)</f>
        <v>0</v>
      </c>
      <c r="AE60">
        <f>IF('Qualitative Daten'!AE67=0,1,0)</f>
        <v>1</v>
      </c>
      <c r="AF60">
        <f>IF('Qualitative Daten'!AF67=35000,1,0)</f>
        <v>0</v>
      </c>
      <c r="AG60">
        <f>IF('Qualitative Daten'!AG67=1000,1,0)</f>
        <v>0</v>
      </c>
      <c r="AH60">
        <f>IF('Qualitative Daten'!AH67=8,1,0)</f>
        <v>0</v>
      </c>
      <c r="AI60">
        <f>IF('Qualitative Daten'!AI67=1,1,0)</f>
        <v>0</v>
      </c>
      <c r="AJ60">
        <f>IF('Qualitative Daten'!AJ67=7,1,0)</f>
        <v>0</v>
      </c>
      <c r="AK60">
        <f>IF('Qualitative Daten'!AK67=8,1,0)</f>
        <v>0</v>
      </c>
      <c r="AL60">
        <f>IF('Qualitative Daten'!AL67=600,1,0)</f>
        <v>0</v>
      </c>
      <c r="AM60">
        <f>IF('Qualitative Daten'!AM67=800,1,0)</f>
        <v>0</v>
      </c>
      <c r="AN60">
        <f>IF('Qualitative Daten'!AN67=42,1,0)</f>
        <v>0</v>
      </c>
      <c r="AO60">
        <f>IF('Qualitative Daten'!AO67=43,1,0)</f>
        <v>0</v>
      </c>
      <c r="AP60">
        <f>IF('Qualitative Daten'!AP67=9,1,0)</f>
        <v>0</v>
      </c>
      <c r="AQ60">
        <f>IF('Qualitative Daten'!AQ67=81,1,0)</f>
        <v>0</v>
      </c>
      <c r="AR60">
        <f>IF('Qualitative Daten'!AR67=1,1,0)</f>
        <v>0</v>
      </c>
      <c r="AS60">
        <f>IF('Qualitative Daten'!AS67=1,1,0)</f>
        <v>0</v>
      </c>
      <c r="AT60">
        <f>IF(OR('Qualitative Daten'!AT67=0.6,'Qualitative Daten'!AT67="3'5"),1,0)</f>
        <v>0</v>
      </c>
      <c r="AU60">
        <f>IF(OR('Qualitative Daten'!AU67=2.25,'Qualitative Daten'!AU67="2,1'4",'Qualitative Daten'!AU67="9'4"),1,0)</f>
        <v>0</v>
      </c>
      <c r="AV60">
        <f>IF('Qualitative Daten'!AV67=3,1,0)</f>
        <v>0</v>
      </c>
      <c r="AW60">
        <f>IF('Qualitative Daten'!AW67=6,1,0)</f>
        <v>0</v>
      </c>
      <c r="AX60">
        <f>IF('Qualitative Daten'!AX67=0,1,0)</f>
        <v>1</v>
      </c>
      <c r="AY60">
        <f>IF('Qualitative Daten'!AY67=3,1,0)</f>
        <v>0</v>
      </c>
      <c r="AZ60">
        <f>IF(OR('Qualitative Daten'!AZ67="7'5",'Qualitative Daten'!AZ67="1,2'5"),1,0)</f>
        <v>0</v>
      </c>
      <c r="BA60">
        <f>IF('Qualitative Daten'!BA67="1'8",1,0)</f>
        <v>0</v>
      </c>
      <c r="BB60">
        <f>IF('Qualitative Daten'!BB67="12'25",1,0)</f>
        <v>0</v>
      </c>
      <c r="BC60">
        <f>IF(OR('Qualitative Daten'!BC67="6'15",'Qualitative Daten'!BC67="2'5",'Qualitative Daten'!BC67="90'225",'Qualitative Daten'!BC67=0.4),1,0)</f>
        <v>0</v>
      </c>
      <c r="BD60">
        <f>IF(OR('Qualitative Daten'!BD67="9'2",'Qualitative Daten'!BD67=4.5,'Qualitative Daten'!BD67="4,1'2"),1,0)</f>
        <v>0</v>
      </c>
      <c r="BE60">
        <f>IF('Qualitative Daten'!BE67="15'16",1,0)</f>
        <v>0</v>
      </c>
      <c r="BF60">
        <f>IF('Qualitative Daten'!BF67=2.56,1,0)</f>
        <v>0</v>
      </c>
      <c r="BG60">
        <f>IF('Qualitative Daten'!BG67=1.49,1,0)</f>
        <v>0</v>
      </c>
      <c r="BH60">
        <f>IF('Qualitative Daten'!BH67=3.5,1,0)</f>
        <v>0</v>
      </c>
      <c r="BI60">
        <f>IF('Qualitative Daten'!BI67=4.82,1,0)</f>
        <v>0</v>
      </c>
      <c r="BJ60">
        <f>IF('Qualitative Daten'!BJ67=22.38,1,0)</f>
        <v>0</v>
      </c>
      <c r="BK60">
        <f>IF(AND('Qualitative Daten'!BK67&gt;2.6,'Qualitative Daten'!BK67&lt;&gt;999),1,0)</f>
        <v>0</v>
      </c>
      <c r="BL60">
        <f>IF('Qualitative Daten'!BL67&lt;0.06,1,0)</f>
        <v>1</v>
      </c>
      <c r="BM60">
        <f>IF(AND('Qualitative Daten'!BM67&gt;-2.5,'Qualitative Daten'!BM67&lt;&gt;999),1,0)</f>
        <v>1</v>
      </c>
      <c r="BN60">
        <f>IF('Qualitative Daten'!BN67&lt;-0.3,1,0)</f>
        <v>0</v>
      </c>
      <c r="BO60">
        <f>IF('Qualitative Daten'!BO67=-2,1,0)</f>
        <v>0</v>
      </c>
      <c r="BP60">
        <f>IF('Qualitative Daten'!BP67=-4,1,0)</f>
        <v>0</v>
      </c>
      <c r="BQ60">
        <f>IF('Qualitative Daten'!BQ67=-8,1,0)</f>
        <v>0</v>
      </c>
      <c r="BR60">
        <f>IF('Qualitative Daten'!BR67=-6,1,0)</f>
        <v>0</v>
      </c>
      <c r="BS60">
        <f>IF('Qualitative Daten'!BS67=15,1,0)</f>
        <v>0</v>
      </c>
      <c r="BT60">
        <f>IF('Qualitative Daten'!BT67=5,1,0)</f>
        <v>0</v>
      </c>
      <c r="BU60">
        <f>IF('Qualitative Daten'!BU67=2,1,0)</f>
        <v>0</v>
      </c>
      <c r="BV60">
        <f>IF('Qualitative Daten'!BV67=-12,1,0)</f>
        <v>0</v>
      </c>
      <c r="BW60">
        <f>IF('Qualitative Daten'!BW67=17,1,0)</f>
        <v>0</v>
      </c>
      <c r="BX60">
        <f>IF('Qualitative Daten'!BX67=-4,1,0)</f>
        <v>0</v>
      </c>
      <c r="BY60">
        <f>IF('Qualitative Daten'!BY67=2,1,0)</f>
        <v>0</v>
      </c>
      <c r="BZ60">
        <f>IF('Qualitative Daten'!BZ67=6,1,0)</f>
        <v>0</v>
      </c>
      <c r="CA60">
        <f>IF('Qualitative Daten'!CA67=12,1,0)</f>
        <v>0</v>
      </c>
      <c r="CB60">
        <f>IF('Qualitative Daten'!CB67=80,1,0)</f>
        <v>0</v>
      </c>
      <c r="CC60">
        <f>IF('Qualitative Daten'!CC67=750,1,0)</f>
        <v>0</v>
      </c>
      <c r="CD60">
        <f>IF('Qualitative Daten'!CD67=27,1,0)</f>
        <v>0</v>
      </c>
      <c r="CE60">
        <f>IF('Qualitative Daten'!CE67=200,1,0)</f>
        <v>0</v>
      </c>
      <c r="CF60">
        <f>IF('Qualitative Daten'!CF67=3,1,0)</f>
        <v>0</v>
      </c>
      <c r="CG60">
        <f>IF('Qualitative Daten'!CG67=1,1,0)</f>
        <v>0</v>
      </c>
      <c r="CH60">
        <f>IF('Qualitative Daten'!CH67=75,1,0)</f>
        <v>0</v>
      </c>
      <c r="CI60">
        <f>IF('Qualitative Daten'!CI67=50,1,0)</f>
        <v>0</v>
      </c>
      <c r="CJ60">
        <f>IF('Qualitative Daten'!CJ67=20,1,0)</f>
        <v>0</v>
      </c>
      <c r="CK60">
        <f>IF('Qualitative Daten'!CK67=45,1,0)</f>
        <v>0</v>
      </c>
      <c r="CL60">
        <f>IF('Qualitative Daten'!CL67=20,1,0)</f>
        <v>0</v>
      </c>
      <c r="CM60">
        <f>IF(OR('Qualitative Daten'!CM67="a+a+4+4",'Qualitative Daten'!CM67="2a+8",'Qualitative Daten'!CM67="2a+2*4",'Qualitative Daten'!CM67="a+4+a+4",'Qualitative Daten'!CM67="2*a+2*4",'Qualitative Daten'!CM67="a*2+4*2",'Qualitative Daten'!CM67="2(a+4)"),1,0)</f>
        <v>0</v>
      </c>
      <c r="CN60">
        <f>IF('Qualitative Daten'!CN67=0,1,0)</f>
        <v>1</v>
      </c>
      <c r="CO60">
        <f>IF('Qualitative Daten'!CO67=3,1,0)</f>
        <v>0</v>
      </c>
      <c r="CP60">
        <f>IF('Qualitative Daten'!CP67=698,1,0)</f>
        <v>0</v>
      </c>
      <c r="CQ60">
        <f>IF('Qualitative Daten'!CQ67=73,1,0)</f>
        <v>0</v>
      </c>
      <c r="CR60">
        <f>IF('Qualitative Daten'!CR67=37,1,0)</f>
        <v>0</v>
      </c>
      <c r="CS60">
        <f>IF('Qualitative Daten'!CS67=2,1,0)</f>
        <v>0</v>
      </c>
      <c r="CT60">
        <f>IF('Qualitative Daten'!CT67=3,1,0)</f>
        <v>0</v>
      </c>
      <c r="CU60">
        <f>IF('Qualitative Daten'!CU67=2,1,0)</f>
        <v>0</v>
      </c>
      <c r="CV60">
        <f>IF(OR('Qualitative Daten'!CV67="x+3",'Qualitative Daten'!CV67="3+x"),1,0)</f>
        <v>0</v>
      </c>
      <c r="CW60">
        <f>IF(OR('Qualitative Daten'!CW67="x-3",'Qualitative Daten'!CW67="-3+x"),1,0)</f>
        <v>0</v>
      </c>
      <c r="CX60">
        <f>IF(OR('Qualitative Daten'!CX67="2a",'Qualitative Daten'!CX67="a+a",'Qualitative Daten'!CX67="a*2",'Qualitative Daten'!CX67="2*a"),1,0)</f>
        <v>0</v>
      </c>
      <c r="CZ60">
        <f t="shared" si="0"/>
        <v>5</v>
      </c>
      <c r="DA60">
        <f t="shared" si="1"/>
        <v>95</v>
      </c>
      <c r="DB60">
        <f>COUNTIF('Qualitative Daten'!C67:CX67,999)</f>
        <v>0</v>
      </c>
      <c r="DC60">
        <f t="shared" si="2"/>
        <v>95</v>
      </c>
      <c r="DD60" s="2">
        <f t="shared" si="3"/>
        <v>0.05</v>
      </c>
      <c r="DE60" s="2">
        <f t="shared" si="4"/>
        <v>2.4390243902439025E-2</v>
      </c>
      <c r="DF60" s="2">
        <f t="shared" si="5"/>
        <v>7.1428571428571425E-2</v>
      </c>
      <c r="DG60" s="2">
        <f t="shared" si="6"/>
        <v>0.22222222222222221</v>
      </c>
      <c r="DH60" s="2">
        <f t="shared" si="7"/>
        <v>0</v>
      </c>
      <c r="DI60" s="2">
        <f t="shared" si="8"/>
        <v>0</v>
      </c>
      <c r="DJ60" s="2">
        <f t="shared" si="9"/>
        <v>8.3333333333333329E-2</v>
      </c>
    </row>
    <row r="61" spans="1:114" x14ac:dyDescent="0.35">
      <c r="A61">
        <f>'Qualitative Daten'!A68</f>
        <v>0</v>
      </c>
      <c r="B61">
        <f>'Qualitative Daten'!B68</f>
        <v>0</v>
      </c>
      <c r="C61">
        <f>IF('Qualitative Daten'!C68=7000,1,0)</f>
        <v>0</v>
      </c>
      <c r="D61">
        <f>IF('Qualitative Daten'!D68=5300,1,0)</f>
        <v>0</v>
      </c>
      <c r="E61">
        <f>IF('Qualitative Daten'!E68=4080,1,0)</f>
        <v>0</v>
      </c>
      <c r="F61">
        <f>IF('Qualitative Daten'!F68=12500,1,0)</f>
        <v>0</v>
      </c>
      <c r="G61">
        <f>IF('Qualitative Daten'!G68=9900,1,0)</f>
        <v>0</v>
      </c>
      <c r="H61">
        <f>IF('Qualitative Daten'!H68=4600,1,0)</f>
        <v>0</v>
      </c>
      <c r="I61">
        <f>IF('Qualitative Daten'!I68=4000,1,0)</f>
        <v>0</v>
      </c>
      <c r="J61">
        <f>IF('Qualitative Daten'!J68=6999,1,0)</f>
        <v>0</v>
      </c>
      <c r="K61">
        <f>IF('Qualitative Daten'!K68=2490,1,0)</f>
        <v>0</v>
      </c>
      <c r="L61">
        <f>IF('Qualitative Daten'!L68=3900,1,0)</f>
        <v>0</v>
      </c>
      <c r="M61">
        <f>IF('Qualitative Daten'!M68="&gt;",1,0)</f>
        <v>0</v>
      </c>
      <c r="N61">
        <f>IF('Qualitative Daten'!N68="&gt;",1,0)</f>
        <v>0</v>
      </c>
      <c r="O61">
        <f>IF('Qualitative Daten'!O68="&lt;",1,0)</f>
        <v>0</v>
      </c>
      <c r="P61">
        <f>IF('Qualitative Daten'!P68=500,1,0)</f>
        <v>0</v>
      </c>
      <c r="Q61">
        <f>IF('Qualitative Daten'!Q68=836,1,0)</f>
        <v>0</v>
      </c>
      <c r="R61">
        <f>IF('Qualitative Daten'!R68=4500,1,0)</f>
        <v>0</v>
      </c>
      <c r="S61">
        <f>IF('Qualitative Daten'!S68=64000,1,0)</f>
        <v>0</v>
      </c>
      <c r="T61">
        <f>IF('Qualitative Daten'!T68=699,1,0)</f>
        <v>0</v>
      </c>
      <c r="U61">
        <f>IF('Qualitative Daten'!U68=254,1,0)</f>
        <v>0</v>
      </c>
      <c r="V61">
        <f>IF('Qualitative Daten'!V68=2500,1,0)</f>
        <v>0</v>
      </c>
      <c r="W61">
        <f>IF('Qualitative Daten'!W68=49000,1,0)</f>
        <v>0</v>
      </c>
      <c r="X61">
        <f>IF('Qualitative Daten'!X68=45,1,0)</f>
        <v>0</v>
      </c>
      <c r="Y61">
        <f>IF('Qualitative Daten'!Y68=699,1,0)</f>
        <v>0</v>
      </c>
      <c r="Z61">
        <f>IF('Qualitative Daten'!Z68=51,1,0)</f>
        <v>0</v>
      </c>
      <c r="AA61">
        <f>IF('Qualitative Daten'!AA68=78,1,0)</f>
        <v>0</v>
      </c>
      <c r="AB61">
        <f>IF('Qualitative Daten'!AB68=6,1,0)</f>
        <v>0</v>
      </c>
      <c r="AC61">
        <f>IF('Qualitative Daten'!AC68=80,1,0)</f>
        <v>0</v>
      </c>
      <c r="AD61">
        <f>IF('Qualitative Daten'!AD68=32,1,0)</f>
        <v>0</v>
      </c>
      <c r="AE61">
        <f>IF('Qualitative Daten'!AE68=0,1,0)</f>
        <v>1</v>
      </c>
      <c r="AF61">
        <f>IF('Qualitative Daten'!AF68=35000,1,0)</f>
        <v>0</v>
      </c>
      <c r="AG61">
        <f>IF('Qualitative Daten'!AG68=1000,1,0)</f>
        <v>0</v>
      </c>
      <c r="AH61">
        <f>IF('Qualitative Daten'!AH68=8,1,0)</f>
        <v>0</v>
      </c>
      <c r="AI61">
        <f>IF('Qualitative Daten'!AI68=1,1,0)</f>
        <v>0</v>
      </c>
      <c r="AJ61">
        <f>IF('Qualitative Daten'!AJ68=7,1,0)</f>
        <v>0</v>
      </c>
      <c r="AK61">
        <f>IF('Qualitative Daten'!AK68=8,1,0)</f>
        <v>0</v>
      </c>
      <c r="AL61">
        <f>IF('Qualitative Daten'!AL68=600,1,0)</f>
        <v>0</v>
      </c>
      <c r="AM61">
        <f>IF('Qualitative Daten'!AM68=800,1,0)</f>
        <v>0</v>
      </c>
      <c r="AN61">
        <f>IF('Qualitative Daten'!AN68=42,1,0)</f>
        <v>0</v>
      </c>
      <c r="AO61">
        <f>IF('Qualitative Daten'!AO68=43,1,0)</f>
        <v>0</v>
      </c>
      <c r="AP61">
        <f>IF('Qualitative Daten'!AP68=9,1,0)</f>
        <v>0</v>
      </c>
      <c r="AQ61">
        <f>IF('Qualitative Daten'!AQ68=81,1,0)</f>
        <v>0</v>
      </c>
      <c r="AR61">
        <f>IF('Qualitative Daten'!AR68=1,1,0)</f>
        <v>0</v>
      </c>
      <c r="AS61">
        <f>IF('Qualitative Daten'!AS68=1,1,0)</f>
        <v>0</v>
      </c>
      <c r="AT61">
        <f>IF(OR('Qualitative Daten'!AT68=0.6,'Qualitative Daten'!AT68="3'5"),1,0)</f>
        <v>0</v>
      </c>
      <c r="AU61">
        <f>IF(OR('Qualitative Daten'!AU68=2.25,'Qualitative Daten'!AU68="2,1'4",'Qualitative Daten'!AU68="9'4"),1,0)</f>
        <v>0</v>
      </c>
      <c r="AV61">
        <f>IF('Qualitative Daten'!AV68=3,1,0)</f>
        <v>0</v>
      </c>
      <c r="AW61">
        <f>IF('Qualitative Daten'!AW68=6,1,0)</f>
        <v>0</v>
      </c>
      <c r="AX61">
        <f>IF('Qualitative Daten'!AX68=0,1,0)</f>
        <v>1</v>
      </c>
      <c r="AY61">
        <f>IF('Qualitative Daten'!AY68=3,1,0)</f>
        <v>0</v>
      </c>
      <c r="AZ61">
        <f>IF(OR('Qualitative Daten'!AZ68="7'5",'Qualitative Daten'!AZ68="1,2'5"),1,0)</f>
        <v>0</v>
      </c>
      <c r="BA61">
        <f>IF('Qualitative Daten'!BA68="1'8",1,0)</f>
        <v>0</v>
      </c>
      <c r="BB61">
        <f>IF('Qualitative Daten'!BB68="12'25",1,0)</f>
        <v>0</v>
      </c>
      <c r="BC61">
        <f>IF(OR('Qualitative Daten'!BC68="6'15",'Qualitative Daten'!BC68="2'5",'Qualitative Daten'!BC68="90'225",'Qualitative Daten'!BC68=0.4),1,0)</f>
        <v>0</v>
      </c>
      <c r="BD61">
        <f>IF(OR('Qualitative Daten'!BD68="9'2",'Qualitative Daten'!BD68=4.5,'Qualitative Daten'!BD68="4,1'2"),1,0)</f>
        <v>0</v>
      </c>
      <c r="BE61">
        <f>IF('Qualitative Daten'!BE68="15'16",1,0)</f>
        <v>0</v>
      </c>
      <c r="BF61">
        <f>IF('Qualitative Daten'!BF68=2.56,1,0)</f>
        <v>0</v>
      </c>
      <c r="BG61">
        <f>IF('Qualitative Daten'!BG68=1.49,1,0)</f>
        <v>0</v>
      </c>
      <c r="BH61">
        <f>IF('Qualitative Daten'!BH68=3.5,1,0)</f>
        <v>0</v>
      </c>
      <c r="BI61">
        <f>IF('Qualitative Daten'!BI68=4.82,1,0)</f>
        <v>0</v>
      </c>
      <c r="BJ61">
        <f>IF('Qualitative Daten'!BJ68=22.38,1,0)</f>
        <v>0</v>
      </c>
      <c r="BK61">
        <f>IF(AND('Qualitative Daten'!BK68&gt;2.6,'Qualitative Daten'!BK68&lt;&gt;999),1,0)</f>
        <v>0</v>
      </c>
      <c r="BL61">
        <f>IF('Qualitative Daten'!BL68&lt;0.06,1,0)</f>
        <v>1</v>
      </c>
      <c r="BM61">
        <f>IF(AND('Qualitative Daten'!BM68&gt;-2.5,'Qualitative Daten'!BM68&lt;&gt;999),1,0)</f>
        <v>1</v>
      </c>
      <c r="BN61">
        <f>IF('Qualitative Daten'!BN68&lt;-0.3,1,0)</f>
        <v>0</v>
      </c>
      <c r="BO61">
        <f>IF('Qualitative Daten'!BO68=-2,1,0)</f>
        <v>0</v>
      </c>
      <c r="BP61">
        <f>IF('Qualitative Daten'!BP68=-4,1,0)</f>
        <v>0</v>
      </c>
      <c r="BQ61">
        <f>IF('Qualitative Daten'!BQ68=-8,1,0)</f>
        <v>0</v>
      </c>
      <c r="BR61">
        <f>IF('Qualitative Daten'!BR68=-6,1,0)</f>
        <v>0</v>
      </c>
      <c r="BS61">
        <f>IF('Qualitative Daten'!BS68=15,1,0)</f>
        <v>0</v>
      </c>
      <c r="BT61">
        <f>IF('Qualitative Daten'!BT68=5,1,0)</f>
        <v>0</v>
      </c>
      <c r="BU61">
        <f>IF('Qualitative Daten'!BU68=2,1,0)</f>
        <v>0</v>
      </c>
      <c r="BV61">
        <f>IF('Qualitative Daten'!BV68=-12,1,0)</f>
        <v>0</v>
      </c>
      <c r="BW61">
        <f>IF('Qualitative Daten'!BW68=17,1,0)</f>
        <v>0</v>
      </c>
      <c r="BX61">
        <f>IF('Qualitative Daten'!BX68=-4,1,0)</f>
        <v>0</v>
      </c>
      <c r="BY61">
        <f>IF('Qualitative Daten'!BY68=2,1,0)</f>
        <v>0</v>
      </c>
      <c r="BZ61">
        <f>IF('Qualitative Daten'!BZ68=6,1,0)</f>
        <v>0</v>
      </c>
      <c r="CA61">
        <f>IF('Qualitative Daten'!CA68=12,1,0)</f>
        <v>0</v>
      </c>
      <c r="CB61">
        <f>IF('Qualitative Daten'!CB68=80,1,0)</f>
        <v>0</v>
      </c>
      <c r="CC61">
        <f>IF('Qualitative Daten'!CC68=750,1,0)</f>
        <v>0</v>
      </c>
      <c r="CD61">
        <f>IF('Qualitative Daten'!CD68=27,1,0)</f>
        <v>0</v>
      </c>
      <c r="CE61">
        <f>IF('Qualitative Daten'!CE68=200,1,0)</f>
        <v>0</v>
      </c>
      <c r="CF61">
        <f>IF('Qualitative Daten'!CF68=3,1,0)</f>
        <v>0</v>
      </c>
      <c r="CG61">
        <f>IF('Qualitative Daten'!CG68=1,1,0)</f>
        <v>0</v>
      </c>
      <c r="CH61">
        <f>IF('Qualitative Daten'!CH68=75,1,0)</f>
        <v>0</v>
      </c>
      <c r="CI61">
        <f>IF('Qualitative Daten'!CI68=50,1,0)</f>
        <v>0</v>
      </c>
      <c r="CJ61">
        <f>IF('Qualitative Daten'!CJ68=20,1,0)</f>
        <v>0</v>
      </c>
      <c r="CK61">
        <f>IF('Qualitative Daten'!CK68=45,1,0)</f>
        <v>0</v>
      </c>
      <c r="CL61">
        <f>IF('Qualitative Daten'!CL68=20,1,0)</f>
        <v>0</v>
      </c>
      <c r="CM61">
        <f>IF(OR('Qualitative Daten'!CM68="a+a+4+4",'Qualitative Daten'!CM68="2a+8",'Qualitative Daten'!CM68="2a+2*4",'Qualitative Daten'!CM68="a+4+a+4",'Qualitative Daten'!CM68="2*a+2*4",'Qualitative Daten'!CM68="a*2+4*2",'Qualitative Daten'!CM68="2(a+4)"),1,0)</f>
        <v>0</v>
      </c>
      <c r="CN61">
        <f>IF('Qualitative Daten'!CN68=0,1,0)</f>
        <v>1</v>
      </c>
      <c r="CO61">
        <f>IF('Qualitative Daten'!CO68=3,1,0)</f>
        <v>0</v>
      </c>
      <c r="CP61">
        <f>IF('Qualitative Daten'!CP68=698,1,0)</f>
        <v>0</v>
      </c>
      <c r="CQ61">
        <f>IF('Qualitative Daten'!CQ68=73,1,0)</f>
        <v>0</v>
      </c>
      <c r="CR61">
        <f>IF('Qualitative Daten'!CR68=37,1,0)</f>
        <v>0</v>
      </c>
      <c r="CS61">
        <f>IF('Qualitative Daten'!CS68=2,1,0)</f>
        <v>0</v>
      </c>
      <c r="CT61">
        <f>IF('Qualitative Daten'!CT68=3,1,0)</f>
        <v>0</v>
      </c>
      <c r="CU61">
        <f>IF('Qualitative Daten'!CU68=2,1,0)</f>
        <v>0</v>
      </c>
      <c r="CV61">
        <f>IF(OR('Qualitative Daten'!CV68="x+3",'Qualitative Daten'!CV68="3+x"),1,0)</f>
        <v>0</v>
      </c>
      <c r="CW61">
        <f>IF(OR('Qualitative Daten'!CW68="x-3",'Qualitative Daten'!CW68="-3+x"),1,0)</f>
        <v>0</v>
      </c>
      <c r="CX61">
        <f>IF(OR('Qualitative Daten'!CX68="2a",'Qualitative Daten'!CX68="a+a",'Qualitative Daten'!CX68="a*2",'Qualitative Daten'!CX68="2*a"),1,0)</f>
        <v>0</v>
      </c>
      <c r="CZ61">
        <f t="shared" si="0"/>
        <v>5</v>
      </c>
      <c r="DA61">
        <f t="shared" si="1"/>
        <v>95</v>
      </c>
      <c r="DB61">
        <f>COUNTIF('Qualitative Daten'!C68:CX68,999)</f>
        <v>0</v>
      </c>
      <c r="DC61">
        <f t="shared" si="2"/>
        <v>95</v>
      </c>
      <c r="DD61" s="2">
        <f t="shared" si="3"/>
        <v>0.05</v>
      </c>
      <c r="DE61" s="2">
        <f t="shared" si="4"/>
        <v>2.4390243902439025E-2</v>
      </c>
      <c r="DF61" s="2">
        <f t="shared" si="5"/>
        <v>7.1428571428571425E-2</v>
      </c>
      <c r="DG61" s="2">
        <f t="shared" si="6"/>
        <v>0.22222222222222221</v>
      </c>
      <c r="DH61" s="2">
        <f t="shared" si="7"/>
        <v>0</v>
      </c>
      <c r="DI61" s="2">
        <f t="shared" si="8"/>
        <v>0</v>
      </c>
      <c r="DJ61" s="2">
        <f t="shared" si="9"/>
        <v>8.3333333333333329E-2</v>
      </c>
    </row>
    <row r="62" spans="1:114" x14ac:dyDescent="0.35">
      <c r="A62">
        <f>'Qualitative Daten'!A69</f>
        <v>0</v>
      </c>
      <c r="B62">
        <f>'Qualitative Daten'!B69</f>
        <v>0</v>
      </c>
      <c r="C62">
        <f>IF('Qualitative Daten'!C69=7000,1,0)</f>
        <v>0</v>
      </c>
      <c r="D62">
        <f>IF('Qualitative Daten'!D69=5300,1,0)</f>
        <v>0</v>
      </c>
      <c r="E62">
        <f>IF('Qualitative Daten'!E69=4080,1,0)</f>
        <v>0</v>
      </c>
      <c r="F62">
        <f>IF('Qualitative Daten'!F69=12500,1,0)</f>
        <v>0</v>
      </c>
      <c r="G62">
        <f>IF('Qualitative Daten'!G69=9900,1,0)</f>
        <v>0</v>
      </c>
      <c r="H62">
        <f>IF('Qualitative Daten'!H69=4600,1,0)</f>
        <v>0</v>
      </c>
      <c r="I62">
        <f>IF('Qualitative Daten'!I69=4000,1,0)</f>
        <v>0</v>
      </c>
      <c r="J62">
        <f>IF('Qualitative Daten'!J69=6999,1,0)</f>
        <v>0</v>
      </c>
      <c r="K62">
        <f>IF('Qualitative Daten'!K69=2490,1,0)</f>
        <v>0</v>
      </c>
      <c r="L62">
        <f>IF('Qualitative Daten'!L69=3900,1,0)</f>
        <v>0</v>
      </c>
      <c r="M62">
        <f>IF('Qualitative Daten'!M69="&gt;",1,0)</f>
        <v>0</v>
      </c>
      <c r="N62">
        <f>IF('Qualitative Daten'!N69="&gt;",1,0)</f>
        <v>0</v>
      </c>
      <c r="O62">
        <f>IF('Qualitative Daten'!O69="&lt;",1,0)</f>
        <v>0</v>
      </c>
      <c r="P62">
        <f>IF('Qualitative Daten'!P69=500,1,0)</f>
        <v>0</v>
      </c>
      <c r="Q62">
        <f>IF('Qualitative Daten'!Q69=836,1,0)</f>
        <v>0</v>
      </c>
      <c r="R62">
        <f>IF('Qualitative Daten'!R69=4500,1,0)</f>
        <v>0</v>
      </c>
      <c r="S62">
        <f>IF('Qualitative Daten'!S69=64000,1,0)</f>
        <v>0</v>
      </c>
      <c r="T62">
        <f>IF('Qualitative Daten'!T69=699,1,0)</f>
        <v>0</v>
      </c>
      <c r="U62">
        <f>IF('Qualitative Daten'!U69=254,1,0)</f>
        <v>0</v>
      </c>
      <c r="V62">
        <f>IF('Qualitative Daten'!V69=2500,1,0)</f>
        <v>0</v>
      </c>
      <c r="W62">
        <f>IF('Qualitative Daten'!W69=49000,1,0)</f>
        <v>0</v>
      </c>
      <c r="X62">
        <f>IF('Qualitative Daten'!X69=45,1,0)</f>
        <v>0</v>
      </c>
      <c r="Y62">
        <f>IF('Qualitative Daten'!Y69=699,1,0)</f>
        <v>0</v>
      </c>
      <c r="Z62">
        <f>IF('Qualitative Daten'!Z69=51,1,0)</f>
        <v>0</v>
      </c>
      <c r="AA62">
        <f>IF('Qualitative Daten'!AA69=78,1,0)</f>
        <v>0</v>
      </c>
      <c r="AB62">
        <f>IF('Qualitative Daten'!AB69=6,1,0)</f>
        <v>0</v>
      </c>
      <c r="AC62">
        <f>IF('Qualitative Daten'!AC69=80,1,0)</f>
        <v>0</v>
      </c>
      <c r="AD62">
        <f>IF('Qualitative Daten'!AD69=32,1,0)</f>
        <v>0</v>
      </c>
      <c r="AE62">
        <f>IF('Qualitative Daten'!AE69=0,1,0)</f>
        <v>1</v>
      </c>
      <c r="AF62">
        <f>IF('Qualitative Daten'!AF69=35000,1,0)</f>
        <v>0</v>
      </c>
      <c r="AG62">
        <f>IF('Qualitative Daten'!AG69=1000,1,0)</f>
        <v>0</v>
      </c>
      <c r="AH62">
        <f>IF('Qualitative Daten'!AH69=8,1,0)</f>
        <v>0</v>
      </c>
      <c r="AI62">
        <f>IF('Qualitative Daten'!AI69=1,1,0)</f>
        <v>0</v>
      </c>
      <c r="AJ62">
        <f>IF('Qualitative Daten'!AJ69=7,1,0)</f>
        <v>0</v>
      </c>
      <c r="AK62">
        <f>IF('Qualitative Daten'!AK69=8,1,0)</f>
        <v>0</v>
      </c>
      <c r="AL62">
        <f>IF('Qualitative Daten'!AL69=600,1,0)</f>
        <v>0</v>
      </c>
      <c r="AM62">
        <f>IF('Qualitative Daten'!AM69=800,1,0)</f>
        <v>0</v>
      </c>
      <c r="AN62">
        <f>IF('Qualitative Daten'!AN69=42,1,0)</f>
        <v>0</v>
      </c>
      <c r="AO62">
        <f>IF('Qualitative Daten'!AO69=43,1,0)</f>
        <v>0</v>
      </c>
      <c r="AP62">
        <f>IF('Qualitative Daten'!AP69=9,1,0)</f>
        <v>0</v>
      </c>
      <c r="AQ62">
        <f>IF('Qualitative Daten'!AQ69=81,1,0)</f>
        <v>0</v>
      </c>
      <c r="AR62">
        <f>IF('Qualitative Daten'!AR69=1,1,0)</f>
        <v>0</v>
      </c>
      <c r="AS62">
        <f>IF('Qualitative Daten'!AS69=1,1,0)</f>
        <v>0</v>
      </c>
      <c r="AT62">
        <f>IF(OR('Qualitative Daten'!AT69=0.6,'Qualitative Daten'!AT69="3'5"),1,0)</f>
        <v>0</v>
      </c>
      <c r="AU62">
        <f>IF(OR('Qualitative Daten'!AU69=2.25,'Qualitative Daten'!AU69="2,1'4",'Qualitative Daten'!AU69="9'4"),1,0)</f>
        <v>0</v>
      </c>
      <c r="AV62">
        <f>IF('Qualitative Daten'!AV69=3,1,0)</f>
        <v>0</v>
      </c>
      <c r="AW62">
        <f>IF('Qualitative Daten'!AW69=6,1,0)</f>
        <v>0</v>
      </c>
      <c r="AX62">
        <f>IF('Qualitative Daten'!AX69=0,1,0)</f>
        <v>1</v>
      </c>
      <c r="AY62">
        <f>IF('Qualitative Daten'!AY69=3,1,0)</f>
        <v>0</v>
      </c>
      <c r="AZ62">
        <f>IF(OR('Qualitative Daten'!AZ69="7'5",'Qualitative Daten'!AZ69="1,2'5"),1,0)</f>
        <v>0</v>
      </c>
      <c r="BA62">
        <f>IF('Qualitative Daten'!BA69="1'8",1,0)</f>
        <v>0</v>
      </c>
      <c r="BB62">
        <f>IF('Qualitative Daten'!BB69="12'25",1,0)</f>
        <v>0</v>
      </c>
      <c r="BC62">
        <f>IF(OR('Qualitative Daten'!BC69="6'15",'Qualitative Daten'!BC69="2'5",'Qualitative Daten'!BC69="90'225",'Qualitative Daten'!BC69=0.4),1,0)</f>
        <v>0</v>
      </c>
      <c r="BD62">
        <f>IF(OR('Qualitative Daten'!BD69="9'2",'Qualitative Daten'!BD69=4.5,'Qualitative Daten'!BD69="4,1'2"),1,0)</f>
        <v>0</v>
      </c>
      <c r="BE62">
        <f>IF('Qualitative Daten'!BE69="15'16",1,0)</f>
        <v>0</v>
      </c>
      <c r="BF62">
        <f>IF('Qualitative Daten'!BF69=2.56,1,0)</f>
        <v>0</v>
      </c>
      <c r="BG62">
        <f>IF('Qualitative Daten'!BG69=1.49,1,0)</f>
        <v>0</v>
      </c>
      <c r="BH62">
        <f>IF('Qualitative Daten'!BH69=3.5,1,0)</f>
        <v>0</v>
      </c>
      <c r="BI62">
        <f>IF('Qualitative Daten'!BI69=4.82,1,0)</f>
        <v>0</v>
      </c>
      <c r="BJ62">
        <f>IF('Qualitative Daten'!BJ69=22.38,1,0)</f>
        <v>0</v>
      </c>
      <c r="BK62">
        <f>IF(AND('Qualitative Daten'!BK69&gt;2.6,'Qualitative Daten'!BK69&lt;&gt;999),1,0)</f>
        <v>0</v>
      </c>
      <c r="BL62">
        <f>IF('Qualitative Daten'!BL69&lt;0.06,1,0)</f>
        <v>1</v>
      </c>
      <c r="BM62">
        <f>IF(AND('Qualitative Daten'!BM69&gt;-2.5,'Qualitative Daten'!BM69&lt;&gt;999),1,0)</f>
        <v>1</v>
      </c>
      <c r="BN62">
        <f>IF('Qualitative Daten'!BN69&lt;-0.3,1,0)</f>
        <v>0</v>
      </c>
      <c r="BO62">
        <f>IF('Qualitative Daten'!BO69=-2,1,0)</f>
        <v>0</v>
      </c>
      <c r="BP62">
        <f>IF('Qualitative Daten'!BP69=-4,1,0)</f>
        <v>0</v>
      </c>
      <c r="BQ62">
        <f>IF('Qualitative Daten'!BQ69=-8,1,0)</f>
        <v>0</v>
      </c>
      <c r="BR62">
        <f>IF('Qualitative Daten'!BR69=-6,1,0)</f>
        <v>0</v>
      </c>
      <c r="BS62">
        <f>IF('Qualitative Daten'!BS69=15,1,0)</f>
        <v>0</v>
      </c>
      <c r="BT62">
        <f>IF('Qualitative Daten'!BT69=5,1,0)</f>
        <v>0</v>
      </c>
      <c r="BU62">
        <f>IF('Qualitative Daten'!BU69=2,1,0)</f>
        <v>0</v>
      </c>
      <c r="BV62">
        <f>IF('Qualitative Daten'!BV69=-12,1,0)</f>
        <v>0</v>
      </c>
      <c r="BW62">
        <f>IF('Qualitative Daten'!BW69=17,1,0)</f>
        <v>0</v>
      </c>
      <c r="BX62">
        <f>IF('Qualitative Daten'!BX69=-4,1,0)</f>
        <v>0</v>
      </c>
      <c r="BY62">
        <f>IF('Qualitative Daten'!BY69=2,1,0)</f>
        <v>0</v>
      </c>
      <c r="BZ62">
        <f>IF('Qualitative Daten'!BZ69=6,1,0)</f>
        <v>0</v>
      </c>
      <c r="CA62">
        <f>IF('Qualitative Daten'!CA69=12,1,0)</f>
        <v>0</v>
      </c>
      <c r="CB62">
        <f>IF('Qualitative Daten'!CB69=80,1,0)</f>
        <v>0</v>
      </c>
      <c r="CC62">
        <f>IF('Qualitative Daten'!CC69=750,1,0)</f>
        <v>0</v>
      </c>
      <c r="CD62">
        <f>IF('Qualitative Daten'!CD69=27,1,0)</f>
        <v>0</v>
      </c>
      <c r="CE62">
        <f>IF('Qualitative Daten'!CE69=200,1,0)</f>
        <v>0</v>
      </c>
      <c r="CF62">
        <f>IF('Qualitative Daten'!CF69=3,1,0)</f>
        <v>0</v>
      </c>
      <c r="CG62">
        <f>IF('Qualitative Daten'!CG69=1,1,0)</f>
        <v>0</v>
      </c>
      <c r="CH62">
        <f>IF('Qualitative Daten'!CH69=75,1,0)</f>
        <v>0</v>
      </c>
      <c r="CI62">
        <f>IF('Qualitative Daten'!CI69=50,1,0)</f>
        <v>0</v>
      </c>
      <c r="CJ62">
        <f>IF('Qualitative Daten'!CJ69=20,1,0)</f>
        <v>0</v>
      </c>
      <c r="CK62">
        <f>IF('Qualitative Daten'!CK69=45,1,0)</f>
        <v>0</v>
      </c>
      <c r="CL62">
        <f>IF('Qualitative Daten'!CL69=20,1,0)</f>
        <v>0</v>
      </c>
      <c r="CM62">
        <f>IF(OR('Qualitative Daten'!CM69="a+a+4+4",'Qualitative Daten'!CM69="2a+8",'Qualitative Daten'!CM69="2a+2*4",'Qualitative Daten'!CM69="a+4+a+4",'Qualitative Daten'!CM69="2*a+2*4",'Qualitative Daten'!CM69="a*2+4*2",'Qualitative Daten'!CM69="2(a+4)"),1,0)</f>
        <v>0</v>
      </c>
      <c r="CN62">
        <f>IF('Qualitative Daten'!CN69=0,1,0)</f>
        <v>1</v>
      </c>
      <c r="CO62">
        <f>IF('Qualitative Daten'!CO69=3,1,0)</f>
        <v>0</v>
      </c>
      <c r="CP62">
        <f>IF('Qualitative Daten'!CP69=698,1,0)</f>
        <v>0</v>
      </c>
      <c r="CQ62">
        <f>IF('Qualitative Daten'!CQ69=73,1,0)</f>
        <v>0</v>
      </c>
      <c r="CR62">
        <f>IF('Qualitative Daten'!CR69=37,1,0)</f>
        <v>0</v>
      </c>
      <c r="CS62">
        <f>IF('Qualitative Daten'!CS69=2,1,0)</f>
        <v>0</v>
      </c>
      <c r="CT62">
        <f>IF('Qualitative Daten'!CT69=3,1,0)</f>
        <v>0</v>
      </c>
      <c r="CU62">
        <f>IF('Qualitative Daten'!CU69=2,1,0)</f>
        <v>0</v>
      </c>
      <c r="CV62">
        <f>IF(OR('Qualitative Daten'!CV69="x+3",'Qualitative Daten'!CV69="3+x"),1,0)</f>
        <v>0</v>
      </c>
      <c r="CW62">
        <f>IF(OR('Qualitative Daten'!CW69="x-3",'Qualitative Daten'!CW69="-3+x"),1,0)</f>
        <v>0</v>
      </c>
      <c r="CX62">
        <f>IF(OR('Qualitative Daten'!CX69="2a",'Qualitative Daten'!CX69="a+a",'Qualitative Daten'!CX69="a*2",'Qualitative Daten'!CX69="2*a"),1,0)</f>
        <v>0</v>
      </c>
      <c r="CZ62">
        <f t="shared" si="0"/>
        <v>5</v>
      </c>
      <c r="DA62">
        <f t="shared" si="1"/>
        <v>95</v>
      </c>
      <c r="DB62">
        <f>COUNTIF('Qualitative Daten'!C69:CX69,999)</f>
        <v>0</v>
      </c>
      <c r="DC62">
        <f t="shared" si="2"/>
        <v>95</v>
      </c>
      <c r="DD62" s="2">
        <f t="shared" si="3"/>
        <v>0.05</v>
      </c>
      <c r="DE62" s="2">
        <f t="shared" si="4"/>
        <v>2.4390243902439025E-2</v>
      </c>
      <c r="DF62" s="2">
        <f t="shared" si="5"/>
        <v>7.1428571428571425E-2</v>
      </c>
      <c r="DG62" s="2">
        <f t="shared" si="6"/>
        <v>0.22222222222222221</v>
      </c>
      <c r="DH62" s="2">
        <f t="shared" si="7"/>
        <v>0</v>
      </c>
      <c r="DI62" s="2">
        <f t="shared" si="8"/>
        <v>0</v>
      </c>
      <c r="DJ62" s="2">
        <f t="shared" si="9"/>
        <v>8.3333333333333329E-2</v>
      </c>
    </row>
    <row r="63" spans="1:114" x14ac:dyDescent="0.35">
      <c r="A63">
        <f>'Qualitative Daten'!A70</f>
        <v>0</v>
      </c>
      <c r="B63">
        <f>'Qualitative Daten'!B70</f>
        <v>0</v>
      </c>
      <c r="C63">
        <f>IF('Qualitative Daten'!C70=7000,1,0)</f>
        <v>0</v>
      </c>
      <c r="D63">
        <f>IF('Qualitative Daten'!D70=5300,1,0)</f>
        <v>0</v>
      </c>
      <c r="E63">
        <f>IF('Qualitative Daten'!E70=4080,1,0)</f>
        <v>0</v>
      </c>
      <c r="F63">
        <f>IF('Qualitative Daten'!F70=12500,1,0)</f>
        <v>0</v>
      </c>
      <c r="G63">
        <f>IF('Qualitative Daten'!G70=9900,1,0)</f>
        <v>0</v>
      </c>
      <c r="H63">
        <f>IF('Qualitative Daten'!H70=4600,1,0)</f>
        <v>0</v>
      </c>
      <c r="I63">
        <f>IF('Qualitative Daten'!I70=4000,1,0)</f>
        <v>0</v>
      </c>
      <c r="J63">
        <f>IF('Qualitative Daten'!J70=6999,1,0)</f>
        <v>0</v>
      </c>
      <c r="K63">
        <f>IF('Qualitative Daten'!K70=2490,1,0)</f>
        <v>0</v>
      </c>
      <c r="L63">
        <f>IF('Qualitative Daten'!L70=3900,1,0)</f>
        <v>0</v>
      </c>
      <c r="M63">
        <f>IF('Qualitative Daten'!M70="&gt;",1,0)</f>
        <v>0</v>
      </c>
      <c r="N63">
        <f>IF('Qualitative Daten'!N70="&gt;",1,0)</f>
        <v>0</v>
      </c>
      <c r="O63">
        <f>IF('Qualitative Daten'!O70="&lt;",1,0)</f>
        <v>0</v>
      </c>
      <c r="P63">
        <f>IF('Qualitative Daten'!P70=500,1,0)</f>
        <v>0</v>
      </c>
      <c r="Q63">
        <f>IF('Qualitative Daten'!Q70=836,1,0)</f>
        <v>0</v>
      </c>
      <c r="R63">
        <f>IF('Qualitative Daten'!R70=4500,1,0)</f>
        <v>0</v>
      </c>
      <c r="S63">
        <f>IF('Qualitative Daten'!S70=64000,1,0)</f>
        <v>0</v>
      </c>
      <c r="T63">
        <f>IF('Qualitative Daten'!T70=699,1,0)</f>
        <v>0</v>
      </c>
      <c r="U63">
        <f>IF('Qualitative Daten'!U70=254,1,0)</f>
        <v>0</v>
      </c>
      <c r="V63">
        <f>IF('Qualitative Daten'!V70=2500,1,0)</f>
        <v>0</v>
      </c>
      <c r="W63">
        <f>IF('Qualitative Daten'!W70=49000,1,0)</f>
        <v>0</v>
      </c>
      <c r="X63">
        <f>IF('Qualitative Daten'!X70=45,1,0)</f>
        <v>0</v>
      </c>
      <c r="Y63">
        <f>IF('Qualitative Daten'!Y70=699,1,0)</f>
        <v>0</v>
      </c>
      <c r="Z63">
        <f>IF('Qualitative Daten'!Z70=51,1,0)</f>
        <v>0</v>
      </c>
      <c r="AA63">
        <f>IF('Qualitative Daten'!AA70=78,1,0)</f>
        <v>0</v>
      </c>
      <c r="AB63">
        <f>IF('Qualitative Daten'!AB70=6,1,0)</f>
        <v>0</v>
      </c>
      <c r="AC63">
        <f>IF('Qualitative Daten'!AC70=80,1,0)</f>
        <v>0</v>
      </c>
      <c r="AD63">
        <f>IF('Qualitative Daten'!AD70=32,1,0)</f>
        <v>0</v>
      </c>
      <c r="AE63">
        <f>IF('Qualitative Daten'!AE70=0,1,0)</f>
        <v>1</v>
      </c>
      <c r="AF63">
        <f>IF('Qualitative Daten'!AF70=35000,1,0)</f>
        <v>0</v>
      </c>
      <c r="AG63">
        <f>IF('Qualitative Daten'!AG70=1000,1,0)</f>
        <v>0</v>
      </c>
      <c r="AH63">
        <f>IF('Qualitative Daten'!AH70=8,1,0)</f>
        <v>0</v>
      </c>
      <c r="AI63">
        <f>IF('Qualitative Daten'!AI70=1,1,0)</f>
        <v>0</v>
      </c>
      <c r="AJ63">
        <f>IF('Qualitative Daten'!AJ70=7,1,0)</f>
        <v>0</v>
      </c>
      <c r="AK63">
        <f>IF('Qualitative Daten'!AK70=8,1,0)</f>
        <v>0</v>
      </c>
      <c r="AL63">
        <f>IF('Qualitative Daten'!AL70=600,1,0)</f>
        <v>0</v>
      </c>
      <c r="AM63">
        <f>IF('Qualitative Daten'!AM70=800,1,0)</f>
        <v>0</v>
      </c>
      <c r="AN63">
        <f>IF('Qualitative Daten'!AN70=42,1,0)</f>
        <v>0</v>
      </c>
      <c r="AO63">
        <f>IF('Qualitative Daten'!AO70=43,1,0)</f>
        <v>0</v>
      </c>
      <c r="AP63">
        <f>IF('Qualitative Daten'!AP70=9,1,0)</f>
        <v>0</v>
      </c>
      <c r="AQ63">
        <f>IF('Qualitative Daten'!AQ70=81,1,0)</f>
        <v>0</v>
      </c>
      <c r="AR63">
        <f>IF('Qualitative Daten'!AR70=1,1,0)</f>
        <v>0</v>
      </c>
      <c r="AS63">
        <f>IF('Qualitative Daten'!AS70=1,1,0)</f>
        <v>0</v>
      </c>
      <c r="AT63">
        <f>IF(OR('Qualitative Daten'!AT70=0.6,'Qualitative Daten'!AT70="3'5"),1,0)</f>
        <v>0</v>
      </c>
      <c r="AU63">
        <f>IF(OR('Qualitative Daten'!AU70=2.25,'Qualitative Daten'!AU70="2,1'4",'Qualitative Daten'!AU70="9'4"),1,0)</f>
        <v>0</v>
      </c>
      <c r="AV63">
        <f>IF('Qualitative Daten'!AV70=3,1,0)</f>
        <v>0</v>
      </c>
      <c r="AW63">
        <f>IF('Qualitative Daten'!AW70=6,1,0)</f>
        <v>0</v>
      </c>
      <c r="AX63">
        <f>IF('Qualitative Daten'!AX70=0,1,0)</f>
        <v>1</v>
      </c>
      <c r="AY63">
        <f>IF('Qualitative Daten'!AY70=3,1,0)</f>
        <v>0</v>
      </c>
      <c r="AZ63">
        <f>IF(OR('Qualitative Daten'!AZ70="7'5",'Qualitative Daten'!AZ70="1,2'5"),1,0)</f>
        <v>0</v>
      </c>
      <c r="BA63">
        <f>IF('Qualitative Daten'!BA70="1'8",1,0)</f>
        <v>0</v>
      </c>
      <c r="BB63">
        <f>IF('Qualitative Daten'!BB70="12'25",1,0)</f>
        <v>0</v>
      </c>
      <c r="BC63">
        <f>IF(OR('Qualitative Daten'!BC70="6'15",'Qualitative Daten'!BC70="2'5",'Qualitative Daten'!BC70="90'225",'Qualitative Daten'!BC70=0.4),1,0)</f>
        <v>0</v>
      </c>
      <c r="BD63">
        <f>IF(OR('Qualitative Daten'!BD70="9'2",'Qualitative Daten'!BD70=4.5,'Qualitative Daten'!BD70="4,1'2"),1,0)</f>
        <v>0</v>
      </c>
      <c r="BE63">
        <f>IF('Qualitative Daten'!BE70="15'16",1,0)</f>
        <v>0</v>
      </c>
      <c r="BF63">
        <f>IF('Qualitative Daten'!BF70=2.56,1,0)</f>
        <v>0</v>
      </c>
      <c r="BG63">
        <f>IF('Qualitative Daten'!BG70=1.49,1,0)</f>
        <v>0</v>
      </c>
      <c r="BH63">
        <f>IF('Qualitative Daten'!BH70=3.5,1,0)</f>
        <v>0</v>
      </c>
      <c r="BI63">
        <f>IF('Qualitative Daten'!BI70=4.82,1,0)</f>
        <v>0</v>
      </c>
      <c r="BJ63">
        <f>IF('Qualitative Daten'!BJ70=22.38,1,0)</f>
        <v>0</v>
      </c>
      <c r="BK63">
        <f>IF(AND('Qualitative Daten'!BK70&gt;2.6,'Qualitative Daten'!BK70&lt;&gt;999),1,0)</f>
        <v>0</v>
      </c>
      <c r="BL63">
        <f>IF('Qualitative Daten'!BL70&lt;0.06,1,0)</f>
        <v>1</v>
      </c>
      <c r="BM63">
        <f>IF(AND('Qualitative Daten'!BM70&gt;-2.5,'Qualitative Daten'!BM70&lt;&gt;999),1,0)</f>
        <v>1</v>
      </c>
      <c r="BN63">
        <f>IF('Qualitative Daten'!BN70&lt;-0.3,1,0)</f>
        <v>0</v>
      </c>
      <c r="BO63">
        <f>IF('Qualitative Daten'!BO70=-2,1,0)</f>
        <v>0</v>
      </c>
      <c r="BP63">
        <f>IF('Qualitative Daten'!BP70=-4,1,0)</f>
        <v>0</v>
      </c>
      <c r="BQ63">
        <f>IF('Qualitative Daten'!BQ70=-8,1,0)</f>
        <v>0</v>
      </c>
      <c r="BR63">
        <f>IF('Qualitative Daten'!BR70=-6,1,0)</f>
        <v>0</v>
      </c>
      <c r="BS63">
        <f>IF('Qualitative Daten'!BS70=15,1,0)</f>
        <v>0</v>
      </c>
      <c r="BT63">
        <f>IF('Qualitative Daten'!BT70=5,1,0)</f>
        <v>0</v>
      </c>
      <c r="BU63">
        <f>IF('Qualitative Daten'!BU70=2,1,0)</f>
        <v>0</v>
      </c>
      <c r="BV63">
        <f>IF('Qualitative Daten'!BV70=-12,1,0)</f>
        <v>0</v>
      </c>
      <c r="BW63">
        <f>IF('Qualitative Daten'!BW70=17,1,0)</f>
        <v>0</v>
      </c>
      <c r="BX63">
        <f>IF('Qualitative Daten'!BX70=-4,1,0)</f>
        <v>0</v>
      </c>
      <c r="BY63">
        <f>IF('Qualitative Daten'!BY70=2,1,0)</f>
        <v>0</v>
      </c>
      <c r="BZ63">
        <f>IF('Qualitative Daten'!BZ70=6,1,0)</f>
        <v>0</v>
      </c>
      <c r="CA63">
        <f>IF('Qualitative Daten'!CA70=12,1,0)</f>
        <v>0</v>
      </c>
      <c r="CB63">
        <f>IF('Qualitative Daten'!CB70=80,1,0)</f>
        <v>0</v>
      </c>
      <c r="CC63">
        <f>IF('Qualitative Daten'!CC70=750,1,0)</f>
        <v>0</v>
      </c>
      <c r="CD63">
        <f>IF('Qualitative Daten'!CD70=27,1,0)</f>
        <v>0</v>
      </c>
      <c r="CE63">
        <f>IF('Qualitative Daten'!CE70=200,1,0)</f>
        <v>0</v>
      </c>
      <c r="CF63">
        <f>IF('Qualitative Daten'!CF70=3,1,0)</f>
        <v>0</v>
      </c>
      <c r="CG63">
        <f>IF('Qualitative Daten'!CG70=1,1,0)</f>
        <v>0</v>
      </c>
      <c r="CH63">
        <f>IF('Qualitative Daten'!CH70=75,1,0)</f>
        <v>0</v>
      </c>
      <c r="CI63">
        <f>IF('Qualitative Daten'!CI70=50,1,0)</f>
        <v>0</v>
      </c>
      <c r="CJ63">
        <f>IF('Qualitative Daten'!CJ70=20,1,0)</f>
        <v>0</v>
      </c>
      <c r="CK63">
        <f>IF('Qualitative Daten'!CK70=45,1,0)</f>
        <v>0</v>
      </c>
      <c r="CL63">
        <f>IF('Qualitative Daten'!CL70=20,1,0)</f>
        <v>0</v>
      </c>
      <c r="CM63">
        <f>IF(OR('Qualitative Daten'!CM70="a+a+4+4",'Qualitative Daten'!CM70="2a+8",'Qualitative Daten'!CM70="2a+2*4",'Qualitative Daten'!CM70="a+4+a+4",'Qualitative Daten'!CM70="2*a+2*4",'Qualitative Daten'!CM70="a*2+4*2",'Qualitative Daten'!CM70="2(a+4)"),1,0)</f>
        <v>0</v>
      </c>
      <c r="CN63">
        <f>IF('Qualitative Daten'!CN70=0,1,0)</f>
        <v>1</v>
      </c>
      <c r="CO63">
        <f>IF('Qualitative Daten'!CO70=3,1,0)</f>
        <v>0</v>
      </c>
      <c r="CP63">
        <f>IF('Qualitative Daten'!CP70=698,1,0)</f>
        <v>0</v>
      </c>
      <c r="CQ63">
        <f>IF('Qualitative Daten'!CQ70=73,1,0)</f>
        <v>0</v>
      </c>
      <c r="CR63">
        <f>IF('Qualitative Daten'!CR70=37,1,0)</f>
        <v>0</v>
      </c>
      <c r="CS63">
        <f>IF('Qualitative Daten'!CS70=2,1,0)</f>
        <v>0</v>
      </c>
      <c r="CT63">
        <f>IF('Qualitative Daten'!CT70=3,1,0)</f>
        <v>0</v>
      </c>
      <c r="CU63">
        <f>IF('Qualitative Daten'!CU70=2,1,0)</f>
        <v>0</v>
      </c>
      <c r="CV63">
        <f>IF(OR('Qualitative Daten'!CV70="x+3",'Qualitative Daten'!CV70="3+x"),1,0)</f>
        <v>0</v>
      </c>
      <c r="CW63">
        <f>IF(OR('Qualitative Daten'!CW70="x-3",'Qualitative Daten'!CW70="-3+x"),1,0)</f>
        <v>0</v>
      </c>
      <c r="CX63">
        <f>IF(OR('Qualitative Daten'!CX70="2a",'Qualitative Daten'!CX70="a+a",'Qualitative Daten'!CX70="a*2",'Qualitative Daten'!CX70="2*a"),1,0)</f>
        <v>0</v>
      </c>
      <c r="CZ63">
        <f t="shared" si="0"/>
        <v>5</v>
      </c>
      <c r="DA63">
        <f t="shared" si="1"/>
        <v>95</v>
      </c>
      <c r="DB63">
        <f>COUNTIF('Qualitative Daten'!C70:CX70,999)</f>
        <v>0</v>
      </c>
      <c r="DC63">
        <f t="shared" si="2"/>
        <v>95</v>
      </c>
      <c r="DD63" s="2">
        <f t="shared" si="3"/>
        <v>0.05</v>
      </c>
      <c r="DE63" s="2">
        <f t="shared" si="4"/>
        <v>2.4390243902439025E-2</v>
      </c>
      <c r="DF63" s="2">
        <f t="shared" si="5"/>
        <v>7.1428571428571425E-2</v>
      </c>
      <c r="DG63" s="2">
        <f t="shared" si="6"/>
        <v>0.22222222222222221</v>
      </c>
      <c r="DH63" s="2">
        <f t="shared" si="7"/>
        <v>0</v>
      </c>
      <c r="DI63" s="2">
        <f t="shared" si="8"/>
        <v>0</v>
      </c>
      <c r="DJ63" s="2">
        <f t="shared" si="9"/>
        <v>8.3333333333333329E-2</v>
      </c>
    </row>
    <row r="64" spans="1:114" x14ac:dyDescent="0.35">
      <c r="A64">
        <f>'Qualitative Daten'!A71</f>
        <v>0</v>
      </c>
      <c r="B64">
        <f>'Qualitative Daten'!B71</f>
        <v>0</v>
      </c>
      <c r="C64">
        <f>IF('Qualitative Daten'!C71=7000,1,0)</f>
        <v>0</v>
      </c>
      <c r="D64">
        <f>IF('Qualitative Daten'!D71=5300,1,0)</f>
        <v>0</v>
      </c>
      <c r="E64">
        <f>IF('Qualitative Daten'!E71=4080,1,0)</f>
        <v>0</v>
      </c>
      <c r="F64">
        <f>IF('Qualitative Daten'!F71=12500,1,0)</f>
        <v>0</v>
      </c>
      <c r="G64">
        <f>IF('Qualitative Daten'!G71=9900,1,0)</f>
        <v>0</v>
      </c>
      <c r="H64">
        <f>IF('Qualitative Daten'!H71=4600,1,0)</f>
        <v>0</v>
      </c>
      <c r="I64">
        <f>IF('Qualitative Daten'!I71=4000,1,0)</f>
        <v>0</v>
      </c>
      <c r="J64">
        <f>IF('Qualitative Daten'!J71=6999,1,0)</f>
        <v>0</v>
      </c>
      <c r="K64">
        <f>IF('Qualitative Daten'!K71=2490,1,0)</f>
        <v>0</v>
      </c>
      <c r="L64">
        <f>IF('Qualitative Daten'!L71=3900,1,0)</f>
        <v>0</v>
      </c>
      <c r="M64">
        <f>IF('Qualitative Daten'!M71="&gt;",1,0)</f>
        <v>0</v>
      </c>
      <c r="N64">
        <f>IF('Qualitative Daten'!N71="&gt;",1,0)</f>
        <v>0</v>
      </c>
      <c r="O64">
        <f>IF('Qualitative Daten'!O71="&lt;",1,0)</f>
        <v>0</v>
      </c>
      <c r="P64">
        <f>IF('Qualitative Daten'!P71=500,1,0)</f>
        <v>0</v>
      </c>
      <c r="Q64">
        <f>IF('Qualitative Daten'!Q71=836,1,0)</f>
        <v>0</v>
      </c>
      <c r="R64">
        <f>IF('Qualitative Daten'!R71=4500,1,0)</f>
        <v>0</v>
      </c>
      <c r="S64">
        <f>IF('Qualitative Daten'!S71=64000,1,0)</f>
        <v>0</v>
      </c>
      <c r="T64">
        <f>IF('Qualitative Daten'!T71=699,1,0)</f>
        <v>0</v>
      </c>
      <c r="U64">
        <f>IF('Qualitative Daten'!U71=254,1,0)</f>
        <v>0</v>
      </c>
      <c r="V64">
        <f>IF('Qualitative Daten'!V71=2500,1,0)</f>
        <v>0</v>
      </c>
      <c r="W64">
        <f>IF('Qualitative Daten'!W71=49000,1,0)</f>
        <v>0</v>
      </c>
      <c r="X64">
        <f>IF('Qualitative Daten'!X71=45,1,0)</f>
        <v>0</v>
      </c>
      <c r="Y64">
        <f>IF('Qualitative Daten'!Y71=699,1,0)</f>
        <v>0</v>
      </c>
      <c r="Z64">
        <f>IF('Qualitative Daten'!Z71=51,1,0)</f>
        <v>0</v>
      </c>
      <c r="AA64">
        <f>IF('Qualitative Daten'!AA71=78,1,0)</f>
        <v>0</v>
      </c>
      <c r="AB64">
        <f>IF('Qualitative Daten'!AB71=6,1,0)</f>
        <v>0</v>
      </c>
      <c r="AC64">
        <f>IF('Qualitative Daten'!AC71=80,1,0)</f>
        <v>0</v>
      </c>
      <c r="AD64">
        <f>IF('Qualitative Daten'!AD71=32,1,0)</f>
        <v>0</v>
      </c>
      <c r="AE64">
        <f>IF('Qualitative Daten'!AE71=0,1,0)</f>
        <v>1</v>
      </c>
      <c r="AF64">
        <f>IF('Qualitative Daten'!AF71=35000,1,0)</f>
        <v>0</v>
      </c>
      <c r="AG64">
        <f>IF('Qualitative Daten'!AG71=1000,1,0)</f>
        <v>0</v>
      </c>
      <c r="AH64">
        <f>IF('Qualitative Daten'!AH71=8,1,0)</f>
        <v>0</v>
      </c>
      <c r="AI64">
        <f>IF('Qualitative Daten'!AI71=1,1,0)</f>
        <v>0</v>
      </c>
      <c r="AJ64">
        <f>IF('Qualitative Daten'!AJ71=7,1,0)</f>
        <v>0</v>
      </c>
      <c r="AK64">
        <f>IF('Qualitative Daten'!AK71=8,1,0)</f>
        <v>0</v>
      </c>
      <c r="AL64">
        <f>IF('Qualitative Daten'!AL71=600,1,0)</f>
        <v>0</v>
      </c>
      <c r="AM64">
        <f>IF('Qualitative Daten'!AM71=800,1,0)</f>
        <v>0</v>
      </c>
      <c r="AN64">
        <f>IF('Qualitative Daten'!AN71=42,1,0)</f>
        <v>0</v>
      </c>
      <c r="AO64">
        <f>IF('Qualitative Daten'!AO71=43,1,0)</f>
        <v>0</v>
      </c>
      <c r="AP64">
        <f>IF('Qualitative Daten'!AP71=9,1,0)</f>
        <v>0</v>
      </c>
      <c r="AQ64">
        <f>IF('Qualitative Daten'!AQ71=81,1,0)</f>
        <v>0</v>
      </c>
      <c r="AR64">
        <f>IF('Qualitative Daten'!AR71=1,1,0)</f>
        <v>0</v>
      </c>
      <c r="AS64">
        <f>IF('Qualitative Daten'!AS71=1,1,0)</f>
        <v>0</v>
      </c>
      <c r="AT64">
        <f>IF(OR('Qualitative Daten'!AT71=0.6,'Qualitative Daten'!AT71="3'5"),1,0)</f>
        <v>0</v>
      </c>
      <c r="AU64">
        <f>IF(OR('Qualitative Daten'!AU71=2.25,'Qualitative Daten'!AU71="2,1'4",'Qualitative Daten'!AU71="9'4"),1,0)</f>
        <v>0</v>
      </c>
      <c r="AV64">
        <f>IF('Qualitative Daten'!AV71=3,1,0)</f>
        <v>0</v>
      </c>
      <c r="AW64">
        <f>IF('Qualitative Daten'!AW71=6,1,0)</f>
        <v>0</v>
      </c>
      <c r="AX64">
        <f>IF('Qualitative Daten'!AX71=0,1,0)</f>
        <v>1</v>
      </c>
      <c r="AY64">
        <f>IF('Qualitative Daten'!AY71=3,1,0)</f>
        <v>0</v>
      </c>
      <c r="AZ64">
        <f>IF(OR('Qualitative Daten'!AZ71="7'5",'Qualitative Daten'!AZ71="1,2'5"),1,0)</f>
        <v>0</v>
      </c>
      <c r="BA64">
        <f>IF('Qualitative Daten'!BA71="1'8",1,0)</f>
        <v>0</v>
      </c>
      <c r="BB64">
        <f>IF('Qualitative Daten'!BB71="12'25",1,0)</f>
        <v>0</v>
      </c>
      <c r="BC64">
        <f>IF(OR('Qualitative Daten'!BC71="6'15",'Qualitative Daten'!BC71="2'5",'Qualitative Daten'!BC71="90'225",'Qualitative Daten'!BC71=0.4),1,0)</f>
        <v>0</v>
      </c>
      <c r="BD64">
        <f>IF(OR('Qualitative Daten'!BD71="9'2",'Qualitative Daten'!BD71=4.5,'Qualitative Daten'!BD71="4,1'2"),1,0)</f>
        <v>0</v>
      </c>
      <c r="BE64">
        <f>IF('Qualitative Daten'!BE71="15'16",1,0)</f>
        <v>0</v>
      </c>
      <c r="BF64">
        <f>IF('Qualitative Daten'!BF71=2.56,1,0)</f>
        <v>0</v>
      </c>
      <c r="BG64">
        <f>IF('Qualitative Daten'!BG71=1.49,1,0)</f>
        <v>0</v>
      </c>
      <c r="BH64">
        <f>IF('Qualitative Daten'!BH71=3.5,1,0)</f>
        <v>0</v>
      </c>
      <c r="BI64">
        <f>IF('Qualitative Daten'!BI71=4.82,1,0)</f>
        <v>0</v>
      </c>
      <c r="BJ64">
        <f>IF('Qualitative Daten'!BJ71=22.38,1,0)</f>
        <v>0</v>
      </c>
      <c r="BK64">
        <f>IF(AND('Qualitative Daten'!BK71&gt;2.6,'Qualitative Daten'!BK71&lt;&gt;999),1,0)</f>
        <v>0</v>
      </c>
      <c r="BL64">
        <f>IF('Qualitative Daten'!BL71&lt;0.06,1,0)</f>
        <v>1</v>
      </c>
      <c r="BM64">
        <f>IF(AND('Qualitative Daten'!BM71&gt;-2.5,'Qualitative Daten'!BM71&lt;&gt;999),1,0)</f>
        <v>1</v>
      </c>
      <c r="BN64">
        <f>IF('Qualitative Daten'!BN71&lt;-0.3,1,0)</f>
        <v>0</v>
      </c>
      <c r="BO64">
        <f>IF('Qualitative Daten'!BO71=-2,1,0)</f>
        <v>0</v>
      </c>
      <c r="BP64">
        <f>IF('Qualitative Daten'!BP71=-4,1,0)</f>
        <v>0</v>
      </c>
      <c r="BQ64">
        <f>IF('Qualitative Daten'!BQ71=-8,1,0)</f>
        <v>0</v>
      </c>
      <c r="BR64">
        <f>IF('Qualitative Daten'!BR71=-6,1,0)</f>
        <v>0</v>
      </c>
      <c r="BS64">
        <f>IF('Qualitative Daten'!BS71=15,1,0)</f>
        <v>0</v>
      </c>
      <c r="BT64">
        <f>IF('Qualitative Daten'!BT71=5,1,0)</f>
        <v>0</v>
      </c>
      <c r="BU64">
        <f>IF('Qualitative Daten'!BU71=2,1,0)</f>
        <v>0</v>
      </c>
      <c r="BV64">
        <f>IF('Qualitative Daten'!BV71=-12,1,0)</f>
        <v>0</v>
      </c>
      <c r="BW64">
        <f>IF('Qualitative Daten'!BW71=17,1,0)</f>
        <v>0</v>
      </c>
      <c r="BX64">
        <f>IF('Qualitative Daten'!BX71=-4,1,0)</f>
        <v>0</v>
      </c>
      <c r="BY64">
        <f>IF('Qualitative Daten'!BY71=2,1,0)</f>
        <v>0</v>
      </c>
      <c r="BZ64">
        <f>IF('Qualitative Daten'!BZ71=6,1,0)</f>
        <v>0</v>
      </c>
      <c r="CA64">
        <f>IF('Qualitative Daten'!CA71=12,1,0)</f>
        <v>0</v>
      </c>
      <c r="CB64">
        <f>IF('Qualitative Daten'!CB71=80,1,0)</f>
        <v>0</v>
      </c>
      <c r="CC64">
        <f>IF('Qualitative Daten'!CC71=750,1,0)</f>
        <v>0</v>
      </c>
      <c r="CD64">
        <f>IF('Qualitative Daten'!CD71=27,1,0)</f>
        <v>0</v>
      </c>
      <c r="CE64">
        <f>IF('Qualitative Daten'!CE71=200,1,0)</f>
        <v>0</v>
      </c>
      <c r="CF64">
        <f>IF('Qualitative Daten'!CF71=3,1,0)</f>
        <v>0</v>
      </c>
      <c r="CG64">
        <f>IF('Qualitative Daten'!CG71=1,1,0)</f>
        <v>0</v>
      </c>
      <c r="CH64">
        <f>IF('Qualitative Daten'!CH71=75,1,0)</f>
        <v>0</v>
      </c>
      <c r="CI64">
        <f>IF('Qualitative Daten'!CI71=50,1,0)</f>
        <v>0</v>
      </c>
      <c r="CJ64">
        <f>IF('Qualitative Daten'!CJ71=20,1,0)</f>
        <v>0</v>
      </c>
      <c r="CK64">
        <f>IF('Qualitative Daten'!CK71=45,1,0)</f>
        <v>0</v>
      </c>
      <c r="CL64">
        <f>IF('Qualitative Daten'!CL71=20,1,0)</f>
        <v>0</v>
      </c>
      <c r="CM64">
        <f>IF(OR('Qualitative Daten'!CM71="a+a+4+4",'Qualitative Daten'!CM71="2a+8",'Qualitative Daten'!CM71="2a+2*4",'Qualitative Daten'!CM71="a+4+a+4",'Qualitative Daten'!CM71="2*a+2*4",'Qualitative Daten'!CM71="a*2+4*2",'Qualitative Daten'!CM71="2(a+4)"),1,0)</f>
        <v>0</v>
      </c>
      <c r="CN64">
        <f>IF('Qualitative Daten'!CN71=0,1,0)</f>
        <v>1</v>
      </c>
      <c r="CO64">
        <f>IF('Qualitative Daten'!CO71=3,1,0)</f>
        <v>0</v>
      </c>
      <c r="CP64">
        <f>IF('Qualitative Daten'!CP71=698,1,0)</f>
        <v>0</v>
      </c>
      <c r="CQ64">
        <f>IF('Qualitative Daten'!CQ71=73,1,0)</f>
        <v>0</v>
      </c>
      <c r="CR64">
        <f>IF('Qualitative Daten'!CR71=37,1,0)</f>
        <v>0</v>
      </c>
      <c r="CS64">
        <f>IF('Qualitative Daten'!CS71=2,1,0)</f>
        <v>0</v>
      </c>
      <c r="CT64">
        <f>IF('Qualitative Daten'!CT71=3,1,0)</f>
        <v>0</v>
      </c>
      <c r="CU64">
        <f>IF('Qualitative Daten'!CU71=2,1,0)</f>
        <v>0</v>
      </c>
      <c r="CV64">
        <f>IF(OR('Qualitative Daten'!CV71="x+3",'Qualitative Daten'!CV71="3+x"),1,0)</f>
        <v>0</v>
      </c>
      <c r="CW64">
        <f>IF(OR('Qualitative Daten'!CW71="x-3",'Qualitative Daten'!CW71="-3+x"),1,0)</f>
        <v>0</v>
      </c>
      <c r="CX64">
        <f>IF(OR('Qualitative Daten'!CX71="2a",'Qualitative Daten'!CX71="a+a",'Qualitative Daten'!CX71="a*2",'Qualitative Daten'!CX71="2*a"),1,0)</f>
        <v>0</v>
      </c>
      <c r="CZ64">
        <f t="shared" si="0"/>
        <v>5</v>
      </c>
      <c r="DA64">
        <f t="shared" si="1"/>
        <v>95</v>
      </c>
      <c r="DB64">
        <f>COUNTIF('Qualitative Daten'!C71:CX71,999)</f>
        <v>0</v>
      </c>
      <c r="DC64">
        <f t="shared" si="2"/>
        <v>95</v>
      </c>
      <c r="DD64" s="2">
        <f t="shared" si="3"/>
        <v>0.05</v>
      </c>
      <c r="DE64" s="2">
        <f t="shared" si="4"/>
        <v>2.4390243902439025E-2</v>
      </c>
      <c r="DF64" s="2">
        <f t="shared" si="5"/>
        <v>7.1428571428571425E-2</v>
      </c>
      <c r="DG64" s="2">
        <f t="shared" si="6"/>
        <v>0.22222222222222221</v>
      </c>
      <c r="DH64" s="2">
        <f t="shared" si="7"/>
        <v>0</v>
      </c>
      <c r="DI64" s="2">
        <f t="shared" si="8"/>
        <v>0</v>
      </c>
      <c r="DJ64" s="2">
        <f t="shared" si="9"/>
        <v>8.3333333333333329E-2</v>
      </c>
    </row>
    <row r="65" spans="1:114" x14ac:dyDescent="0.35">
      <c r="A65">
        <f>'Qualitative Daten'!A72</f>
        <v>0</v>
      </c>
      <c r="B65">
        <f>'Qualitative Daten'!B72</f>
        <v>0</v>
      </c>
      <c r="C65">
        <f>IF('Qualitative Daten'!C72=7000,1,0)</f>
        <v>0</v>
      </c>
      <c r="D65">
        <f>IF('Qualitative Daten'!D72=5300,1,0)</f>
        <v>0</v>
      </c>
      <c r="E65">
        <f>IF('Qualitative Daten'!E72=4080,1,0)</f>
        <v>0</v>
      </c>
      <c r="F65">
        <f>IF('Qualitative Daten'!F72=12500,1,0)</f>
        <v>0</v>
      </c>
      <c r="G65">
        <f>IF('Qualitative Daten'!G72=9900,1,0)</f>
        <v>0</v>
      </c>
      <c r="H65">
        <f>IF('Qualitative Daten'!H72=4600,1,0)</f>
        <v>0</v>
      </c>
      <c r="I65">
        <f>IF('Qualitative Daten'!I72=4000,1,0)</f>
        <v>0</v>
      </c>
      <c r="J65">
        <f>IF('Qualitative Daten'!J72=6999,1,0)</f>
        <v>0</v>
      </c>
      <c r="K65">
        <f>IF('Qualitative Daten'!K72=2490,1,0)</f>
        <v>0</v>
      </c>
      <c r="L65">
        <f>IF('Qualitative Daten'!L72=3900,1,0)</f>
        <v>0</v>
      </c>
      <c r="M65">
        <f>IF('Qualitative Daten'!M72="&gt;",1,0)</f>
        <v>0</v>
      </c>
      <c r="N65">
        <f>IF('Qualitative Daten'!N72="&gt;",1,0)</f>
        <v>0</v>
      </c>
      <c r="O65">
        <f>IF('Qualitative Daten'!O72="&lt;",1,0)</f>
        <v>0</v>
      </c>
      <c r="P65">
        <f>IF('Qualitative Daten'!P72=500,1,0)</f>
        <v>0</v>
      </c>
      <c r="Q65">
        <f>IF('Qualitative Daten'!Q72=836,1,0)</f>
        <v>0</v>
      </c>
      <c r="R65">
        <f>IF('Qualitative Daten'!R72=4500,1,0)</f>
        <v>0</v>
      </c>
      <c r="S65">
        <f>IF('Qualitative Daten'!S72=64000,1,0)</f>
        <v>0</v>
      </c>
      <c r="T65">
        <f>IF('Qualitative Daten'!T72=699,1,0)</f>
        <v>0</v>
      </c>
      <c r="U65">
        <f>IF('Qualitative Daten'!U72=254,1,0)</f>
        <v>0</v>
      </c>
      <c r="V65">
        <f>IF('Qualitative Daten'!V72=2500,1,0)</f>
        <v>0</v>
      </c>
      <c r="W65">
        <f>IF('Qualitative Daten'!W72=49000,1,0)</f>
        <v>0</v>
      </c>
      <c r="X65">
        <f>IF('Qualitative Daten'!X72=45,1,0)</f>
        <v>0</v>
      </c>
      <c r="Y65">
        <f>IF('Qualitative Daten'!Y72=699,1,0)</f>
        <v>0</v>
      </c>
      <c r="Z65">
        <f>IF('Qualitative Daten'!Z72=51,1,0)</f>
        <v>0</v>
      </c>
      <c r="AA65">
        <f>IF('Qualitative Daten'!AA72=78,1,0)</f>
        <v>0</v>
      </c>
      <c r="AB65">
        <f>IF('Qualitative Daten'!AB72=6,1,0)</f>
        <v>0</v>
      </c>
      <c r="AC65">
        <f>IF('Qualitative Daten'!AC72=80,1,0)</f>
        <v>0</v>
      </c>
      <c r="AD65">
        <f>IF('Qualitative Daten'!AD72=32,1,0)</f>
        <v>0</v>
      </c>
      <c r="AE65">
        <f>IF('Qualitative Daten'!AE72=0,1,0)</f>
        <v>1</v>
      </c>
      <c r="AF65">
        <f>IF('Qualitative Daten'!AF72=35000,1,0)</f>
        <v>0</v>
      </c>
      <c r="AG65">
        <f>IF('Qualitative Daten'!AG72=1000,1,0)</f>
        <v>0</v>
      </c>
      <c r="AH65">
        <f>IF('Qualitative Daten'!AH72=8,1,0)</f>
        <v>0</v>
      </c>
      <c r="AI65">
        <f>IF('Qualitative Daten'!AI72=1,1,0)</f>
        <v>0</v>
      </c>
      <c r="AJ65">
        <f>IF('Qualitative Daten'!AJ72=7,1,0)</f>
        <v>0</v>
      </c>
      <c r="AK65">
        <f>IF('Qualitative Daten'!AK72=8,1,0)</f>
        <v>0</v>
      </c>
      <c r="AL65">
        <f>IF('Qualitative Daten'!AL72=600,1,0)</f>
        <v>0</v>
      </c>
      <c r="AM65">
        <f>IF('Qualitative Daten'!AM72=800,1,0)</f>
        <v>0</v>
      </c>
      <c r="AN65">
        <f>IF('Qualitative Daten'!AN72=42,1,0)</f>
        <v>0</v>
      </c>
      <c r="AO65">
        <f>IF('Qualitative Daten'!AO72=43,1,0)</f>
        <v>0</v>
      </c>
      <c r="AP65">
        <f>IF('Qualitative Daten'!AP72=9,1,0)</f>
        <v>0</v>
      </c>
      <c r="AQ65">
        <f>IF('Qualitative Daten'!AQ72=81,1,0)</f>
        <v>0</v>
      </c>
      <c r="AR65">
        <f>IF('Qualitative Daten'!AR72=1,1,0)</f>
        <v>0</v>
      </c>
      <c r="AS65">
        <f>IF('Qualitative Daten'!AS72=1,1,0)</f>
        <v>0</v>
      </c>
      <c r="AT65">
        <f>IF(OR('Qualitative Daten'!AT72=0.6,'Qualitative Daten'!AT72="3'5"),1,0)</f>
        <v>0</v>
      </c>
      <c r="AU65">
        <f>IF(OR('Qualitative Daten'!AU72=2.25,'Qualitative Daten'!AU72="2,1'4",'Qualitative Daten'!AU72="9'4"),1,0)</f>
        <v>0</v>
      </c>
      <c r="AV65">
        <f>IF('Qualitative Daten'!AV72=3,1,0)</f>
        <v>0</v>
      </c>
      <c r="AW65">
        <f>IF('Qualitative Daten'!AW72=6,1,0)</f>
        <v>0</v>
      </c>
      <c r="AX65">
        <f>IF('Qualitative Daten'!AX72=0,1,0)</f>
        <v>1</v>
      </c>
      <c r="AY65">
        <f>IF('Qualitative Daten'!AY72=3,1,0)</f>
        <v>0</v>
      </c>
      <c r="AZ65">
        <f>IF(OR('Qualitative Daten'!AZ72="7'5",'Qualitative Daten'!AZ72="1,2'5"),1,0)</f>
        <v>0</v>
      </c>
      <c r="BA65">
        <f>IF('Qualitative Daten'!BA72="1'8",1,0)</f>
        <v>0</v>
      </c>
      <c r="BB65">
        <f>IF('Qualitative Daten'!BB72="12'25",1,0)</f>
        <v>0</v>
      </c>
      <c r="BC65">
        <f>IF(OR('Qualitative Daten'!BC72="6'15",'Qualitative Daten'!BC72="2'5",'Qualitative Daten'!BC72="90'225",'Qualitative Daten'!BC72=0.4),1,0)</f>
        <v>0</v>
      </c>
      <c r="BD65">
        <f>IF(OR('Qualitative Daten'!BD72="9'2",'Qualitative Daten'!BD72=4.5,'Qualitative Daten'!BD72="4,1'2"),1,0)</f>
        <v>0</v>
      </c>
      <c r="BE65">
        <f>IF('Qualitative Daten'!BE72="15'16",1,0)</f>
        <v>0</v>
      </c>
      <c r="BF65">
        <f>IF('Qualitative Daten'!BF72=2.56,1,0)</f>
        <v>0</v>
      </c>
      <c r="BG65">
        <f>IF('Qualitative Daten'!BG72=1.49,1,0)</f>
        <v>0</v>
      </c>
      <c r="BH65">
        <f>IF('Qualitative Daten'!BH72=3.5,1,0)</f>
        <v>0</v>
      </c>
      <c r="BI65">
        <f>IF('Qualitative Daten'!BI72=4.82,1,0)</f>
        <v>0</v>
      </c>
      <c r="BJ65">
        <f>IF('Qualitative Daten'!BJ72=22.38,1,0)</f>
        <v>0</v>
      </c>
      <c r="BK65">
        <f>IF(AND('Qualitative Daten'!BK72&gt;2.6,'Qualitative Daten'!BK72&lt;&gt;999),1,0)</f>
        <v>0</v>
      </c>
      <c r="BL65">
        <f>IF('Qualitative Daten'!BL72&lt;0.06,1,0)</f>
        <v>1</v>
      </c>
      <c r="BM65">
        <f>IF(AND('Qualitative Daten'!BM72&gt;-2.5,'Qualitative Daten'!BM72&lt;&gt;999),1,0)</f>
        <v>1</v>
      </c>
      <c r="BN65">
        <f>IF('Qualitative Daten'!BN72&lt;-0.3,1,0)</f>
        <v>0</v>
      </c>
      <c r="BO65">
        <f>IF('Qualitative Daten'!BO72=-2,1,0)</f>
        <v>0</v>
      </c>
      <c r="BP65">
        <f>IF('Qualitative Daten'!BP72=-4,1,0)</f>
        <v>0</v>
      </c>
      <c r="BQ65">
        <f>IF('Qualitative Daten'!BQ72=-8,1,0)</f>
        <v>0</v>
      </c>
      <c r="BR65">
        <f>IF('Qualitative Daten'!BR72=-6,1,0)</f>
        <v>0</v>
      </c>
      <c r="BS65">
        <f>IF('Qualitative Daten'!BS72=15,1,0)</f>
        <v>0</v>
      </c>
      <c r="BT65">
        <f>IF('Qualitative Daten'!BT72=5,1,0)</f>
        <v>0</v>
      </c>
      <c r="BU65">
        <f>IF('Qualitative Daten'!BU72=2,1,0)</f>
        <v>0</v>
      </c>
      <c r="BV65">
        <f>IF('Qualitative Daten'!BV72=-12,1,0)</f>
        <v>0</v>
      </c>
      <c r="BW65">
        <f>IF('Qualitative Daten'!BW72=17,1,0)</f>
        <v>0</v>
      </c>
      <c r="BX65">
        <f>IF('Qualitative Daten'!BX72=-4,1,0)</f>
        <v>0</v>
      </c>
      <c r="BY65">
        <f>IF('Qualitative Daten'!BY72=2,1,0)</f>
        <v>0</v>
      </c>
      <c r="BZ65">
        <f>IF('Qualitative Daten'!BZ72=6,1,0)</f>
        <v>0</v>
      </c>
      <c r="CA65">
        <f>IF('Qualitative Daten'!CA72=12,1,0)</f>
        <v>0</v>
      </c>
      <c r="CB65">
        <f>IF('Qualitative Daten'!CB72=80,1,0)</f>
        <v>0</v>
      </c>
      <c r="CC65">
        <f>IF('Qualitative Daten'!CC72=750,1,0)</f>
        <v>0</v>
      </c>
      <c r="CD65">
        <f>IF('Qualitative Daten'!CD72=27,1,0)</f>
        <v>0</v>
      </c>
      <c r="CE65">
        <f>IF('Qualitative Daten'!CE72=200,1,0)</f>
        <v>0</v>
      </c>
      <c r="CF65">
        <f>IF('Qualitative Daten'!CF72=3,1,0)</f>
        <v>0</v>
      </c>
      <c r="CG65">
        <f>IF('Qualitative Daten'!CG72=1,1,0)</f>
        <v>0</v>
      </c>
      <c r="CH65">
        <f>IF('Qualitative Daten'!CH72=75,1,0)</f>
        <v>0</v>
      </c>
      <c r="CI65">
        <f>IF('Qualitative Daten'!CI72=50,1,0)</f>
        <v>0</v>
      </c>
      <c r="CJ65">
        <f>IF('Qualitative Daten'!CJ72=20,1,0)</f>
        <v>0</v>
      </c>
      <c r="CK65">
        <f>IF('Qualitative Daten'!CK72=45,1,0)</f>
        <v>0</v>
      </c>
      <c r="CL65">
        <f>IF('Qualitative Daten'!CL72=20,1,0)</f>
        <v>0</v>
      </c>
      <c r="CM65">
        <f>IF(OR('Qualitative Daten'!CM72="a+a+4+4",'Qualitative Daten'!CM72="2a+8",'Qualitative Daten'!CM72="2a+2*4",'Qualitative Daten'!CM72="a+4+a+4",'Qualitative Daten'!CM72="2*a+2*4",'Qualitative Daten'!CM72="a*2+4*2",'Qualitative Daten'!CM72="2(a+4)"),1,0)</f>
        <v>0</v>
      </c>
      <c r="CN65">
        <f>IF('Qualitative Daten'!CN72=0,1,0)</f>
        <v>1</v>
      </c>
      <c r="CO65">
        <f>IF('Qualitative Daten'!CO72=3,1,0)</f>
        <v>0</v>
      </c>
      <c r="CP65">
        <f>IF('Qualitative Daten'!CP72=698,1,0)</f>
        <v>0</v>
      </c>
      <c r="CQ65">
        <f>IF('Qualitative Daten'!CQ72=73,1,0)</f>
        <v>0</v>
      </c>
      <c r="CR65">
        <f>IF('Qualitative Daten'!CR72=37,1,0)</f>
        <v>0</v>
      </c>
      <c r="CS65">
        <f>IF('Qualitative Daten'!CS72=2,1,0)</f>
        <v>0</v>
      </c>
      <c r="CT65">
        <f>IF('Qualitative Daten'!CT72=3,1,0)</f>
        <v>0</v>
      </c>
      <c r="CU65">
        <f>IF('Qualitative Daten'!CU72=2,1,0)</f>
        <v>0</v>
      </c>
      <c r="CV65">
        <f>IF(OR('Qualitative Daten'!CV72="x+3",'Qualitative Daten'!CV72="3+x"),1,0)</f>
        <v>0</v>
      </c>
      <c r="CW65">
        <f>IF(OR('Qualitative Daten'!CW72="x-3",'Qualitative Daten'!CW72="-3+x"),1,0)</f>
        <v>0</v>
      </c>
      <c r="CX65">
        <f>IF(OR('Qualitative Daten'!CX72="2a",'Qualitative Daten'!CX72="a+a",'Qualitative Daten'!CX72="a*2",'Qualitative Daten'!CX72="2*a"),1,0)</f>
        <v>0</v>
      </c>
      <c r="CZ65">
        <f t="shared" si="0"/>
        <v>5</v>
      </c>
      <c r="DA65">
        <f t="shared" si="1"/>
        <v>95</v>
      </c>
      <c r="DB65">
        <f>COUNTIF('Qualitative Daten'!C72:CX72,999)</f>
        <v>0</v>
      </c>
      <c r="DC65">
        <f t="shared" si="2"/>
        <v>95</v>
      </c>
      <c r="DD65" s="2">
        <f t="shared" si="3"/>
        <v>0.05</v>
      </c>
      <c r="DE65" s="2">
        <f t="shared" si="4"/>
        <v>2.4390243902439025E-2</v>
      </c>
      <c r="DF65" s="2">
        <f t="shared" si="5"/>
        <v>7.1428571428571425E-2</v>
      </c>
      <c r="DG65" s="2">
        <f t="shared" si="6"/>
        <v>0.22222222222222221</v>
      </c>
      <c r="DH65" s="2">
        <f t="shared" si="7"/>
        <v>0</v>
      </c>
      <c r="DI65" s="2">
        <f t="shared" si="8"/>
        <v>0</v>
      </c>
      <c r="DJ65" s="2">
        <f t="shared" si="9"/>
        <v>8.3333333333333329E-2</v>
      </c>
    </row>
    <row r="66" spans="1:114" x14ac:dyDescent="0.35">
      <c r="A66">
        <f>'Qualitative Daten'!A73</f>
        <v>0</v>
      </c>
      <c r="B66">
        <f>'Qualitative Daten'!B73</f>
        <v>0</v>
      </c>
      <c r="C66">
        <f>IF('Qualitative Daten'!C73=7000,1,0)</f>
        <v>0</v>
      </c>
      <c r="D66">
        <f>IF('Qualitative Daten'!D73=5300,1,0)</f>
        <v>0</v>
      </c>
      <c r="E66">
        <f>IF('Qualitative Daten'!E73=4080,1,0)</f>
        <v>0</v>
      </c>
      <c r="F66">
        <f>IF('Qualitative Daten'!F73=12500,1,0)</f>
        <v>0</v>
      </c>
      <c r="G66">
        <f>IF('Qualitative Daten'!G73=9900,1,0)</f>
        <v>0</v>
      </c>
      <c r="H66">
        <f>IF('Qualitative Daten'!H73=4600,1,0)</f>
        <v>0</v>
      </c>
      <c r="I66">
        <f>IF('Qualitative Daten'!I73=4000,1,0)</f>
        <v>0</v>
      </c>
      <c r="J66">
        <f>IF('Qualitative Daten'!J73=6999,1,0)</f>
        <v>0</v>
      </c>
      <c r="K66">
        <f>IF('Qualitative Daten'!K73=2490,1,0)</f>
        <v>0</v>
      </c>
      <c r="L66">
        <f>IF('Qualitative Daten'!L73=3900,1,0)</f>
        <v>0</v>
      </c>
      <c r="M66">
        <f>IF('Qualitative Daten'!M73="&gt;",1,0)</f>
        <v>0</v>
      </c>
      <c r="N66">
        <f>IF('Qualitative Daten'!N73="&gt;",1,0)</f>
        <v>0</v>
      </c>
      <c r="O66">
        <f>IF('Qualitative Daten'!O73="&lt;",1,0)</f>
        <v>0</v>
      </c>
      <c r="P66">
        <f>IF('Qualitative Daten'!P73=500,1,0)</f>
        <v>0</v>
      </c>
      <c r="Q66">
        <f>IF('Qualitative Daten'!Q73=836,1,0)</f>
        <v>0</v>
      </c>
      <c r="R66">
        <f>IF('Qualitative Daten'!R73=4500,1,0)</f>
        <v>0</v>
      </c>
      <c r="S66">
        <f>IF('Qualitative Daten'!S73=64000,1,0)</f>
        <v>0</v>
      </c>
      <c r="T66">
        <f>IF('Qualitative Daten'!T73=699,1,0)</f>
        <v>0</v>
      </c>
      <c r="U66">
        <f>IF('Qualitative Daten'!U73=254,1,0)</f>
        <v>0</v>
      </c>
      <c r="V66">
        <f>IF('Qualitative Daten'!V73=2500,1,0)</f>
        <v>0</v>
      </c>
      <c r="W66">
        <f>IF('Qualitative Daten'!W73=49000,1,0)</f>
        <v>0</v>
      </c>
      <c r="X66">
        <f>IF('Qualitative Daten'!X73=45,1,0)</f>
        <v>0</v>
      </c>
      <c r="Y66">
        <f>IF('Qualitative Daten'!Y73=699,1,0)</f>
        <v>0</v>
      </c>
      <c r="Z66">
        <f>IF('Qualitative Daten'!Z73=51,1,0)</f>
        <v>0</v>
      </c>
      <c r="AA66">
        <f>IF('Qualitative Daten'!AA73=78,1,0)</f>
        <v>0</v>
      </c>
      <c r="AB66">
        <f>IF('Qualitative Daten'!AB73=6,1,0)</f>
        <v>0</v>
      </c>
      <c r="AC66">
        <f>IF('Qualitative Daten'!AC73=80,1,0)</f>
        <v>0</v>
      </c>
      <c r="AD66">
        <f>IF('Qualitative Daten'!AD73=32,1,0)</f>
        <v>0</v>
      </c>
      <c r="AE66">
        <f>IF('Qualitative Daten'!AE73=0,1,0)</f>
        <v>1</v>
      </c>
      <c r="AF66">
        <f>IF('Qualitative Daten'!AF73=35000,1,0)</f>
        <v>0</v>
      </c>
      <c r="AG66">
        <f>IF('Qualitative Daten'!AG73=1000,1,0)</f>
        <v>0</v>
      </c>
      <c r="AH66">
        <f>IF('Qualitative Daten'!AH73=8,1,0)</f>
        <v>0</v>
      </c>
      <c r="AI66">
        <f>IF('Qualitative Daten'!AI73=1,1,0)</f>
        <v>0</v>
      </c>
      <c r="AJ66">
        <f>IF('Qualitative Daten'!AJ73=7,1,0)</f>
        <v>0</v>
      </c>
      <c r="AK66">
        <f>IF('Qualitative Daten'!AK73=8,1,0)</f>
        <v>0</v>
      </c>
      <c r="AL66">
        <f>IF('Qualitative Daten'!AL73=600,1,0)</f>
        <v>0</v>
      </c>
      <c r="AM66">
        <f>IF('Qualitative Daten'!AM73=800,1,0)</f>
        <v>0</v>
      </c>
      <c r="AN66">
        <f>IF('Qualitative Daten'!AN73=42,1,0)</f>
        <v>0</v>
      </c>
      <c r="AO66">
        <f>IF('Qualitative Daten'!AO73=43,1,0)</f>
        <v>0</v>
      </c>
      <c r="AP66">
        <f>IF('Qualitative Daten'!AP73=9,1,0)</f>
        <v>0</v>
      </c>
      <c r="AQ66">
        <f>IF('Qualitative Daten'!AQ73=81,1,0)</f>
        <v>0</v>
      </c>
      <c r="AR66">
        <f>IF('Qualitative Daten'!AR73=1,1,0)</f>
        <v>0</v>
      </c>
      <c r="AS66">
        <f>IF('Qualitative Daten'!AS73=1,1,0)</f>
        <v>0</v>
      </c>
      <c r="AT66">
        <f>IF(OR('Qualitative Daten'!AT73=0.6,'Qualitative Daten'!AT73="3'5"),1,0)</f>
        <v>0</v>
      </c>
      <c r="AU66">
        <f>IF(OR('Qualitative Daten'!AU73=2.25,'Qualitative Daten'!AU73="2,1'4",'Qualitative Daten'!AU73="9'4"),1,0)</f>
        <v>0</v>
      </c>
      <c r="AV66">
        <f>IF('Qualitative Daten'!AV73=3,1,0)</f>
        <v>0</v>
      </c>
      <c r="AW66">
        <f>IF('Qualitative Daten'!AW73=6,1,0)</f>
        <v>0</v>
      </c>
      <c r="AX66">
        <f>IF('Qualitative Daten'!AX73=0,1,0)</f>
        <v>1</v>
      </c>
      <c r="AY66">
        <f>IF('Qualitative Daten'!AY73=3,1,0)</f>
        <v>0</v>
      </c>
      <c r="AZ66">
        <f>IF(OR('Qualitative Daten'!AZ73="7'5",'Qualitative Daten'!AZ73="1,2'5"),1,0)</f>
        <v>0</v>
      </c>
      <c r="BA66">
        <f>IF('Qualitative Daten'!BA73="1'8",1,0)</f>
        <v>0</v>
      </c>
      <c r="BB66">
        <f>IF('Qualitative Daten'!BB73="12'25",1,0)</f>
        <v>0</v>
      </c>
      <c r="BC66">
        <f>IF(OR('Qualitative Daten'!BC73="6'15",'Qualitative Daten'!BC73="2'5",'Qualitative Daten'!BC73="90'225",'Qualitative Daten'!BC73=0.4),1,0)</f>
        <v>0</v>
      </c>
      <c r="BD66">
        <f>IF(OR('Qualitative Daten'!BD73="9'2",'Qualitative Daten'!BD73=4.5,'Qualitative Daten'!BD73="4,1'2"),1,0)</f>
        <v>0</v>
      </c>
      <c r="BE66">
        <f>IF('Qualitative Daten'!BE73="15'16",1,0)</f>
        <v>0</v>
      </c>
      <c r="BF66">
        <f>IF('Qualitative Daten'!BF73=2.56,1,0)</f>
        <v>0</v>
      </c>
      <c r="BG66">
        <f>IF('Qualitative Daten'!BG73=1.49,1,0)</f>
        <v>0</v>
      </c>
      <c r="BH66">
        <f>IF('Qualitative Daten'!BH73=3.5,1,0)</f>
        <v>0</v>
      </c>
      <c r="BI66">
        <f>IF('Qualitative Daten'!BI73=4.82,1,0)</f>
        <v>0</v>
      </c>
      <c r="BJ66">
        <f>IF('Qualitative Daten'!BJ73=22.38,1,0)</f>
        <v>0</v>
      </c>
      <c r="BK66">
        <f>IF(AND('Qualitative Daten'!BK73&gt;2.6,'Qualitative Daten'!BK73&lt;&gt;999),1,0)</f>
        <v>0</v>
      </c>
      <c r="BL66">
        <f>IF('Qualitative Daten'!BL73&lt;0.06,1,0)</f>
        <v>1</v>
      </c>
      <c r="BM66">
        <f>IF(AND('Qualitative Daten'!BM73&gt;-2.5,'Qualitative Daten'!BM73&lt;&gt;999),1,0)</f>
        <v>1</v>
      </c>
      <c r="BN66">
        <f>IF('Qualitative Daten'!BN73&lt;-0.3,1,0)</f>
        <v>0</v>
      </c>
      <c r="BO66">
        <f>IF('Qualitative Daten'!BO73=-2,1,0)</f>
        <v>0</v>
      </c>
      <c r="BP66">
        <f>IF('Qualitative Daten'!BP73=-4,1,0)</f>
        <v>0</v>
      </c>
      <c r="BQ66">
        <f>IF('Qualitative Daten'!BQ73=-8,1,0)</f>
        <v>0</v>
      </c>
      <c r="BR66">
        <f>IF('Qualitative Daten'!BR73=-6,1,0)</f>
        <v>0</v>
      </c>
      <c r="BS66">
        <f>IF('Qualitative Daten'!BS73=15,1,0)</f>
        <v>0</v>
      </c>
      <c r="BT66">
        <f>IF('Qualitative Daten'!BT73=5,1,0)</f>
        <v>0</v>
      </c>
      <c r="BU66">
        <f>IF('Qualitative Daten'!BU73=2,1,0)</f>
        <v>0</v>
      </c>
      <c r="BV66">
        <f>IF('Qualitative Daten'!BV73=-12,1,0)</f>
        <v>0</v>
      </c>
      <c r="BW66">
        <f>IF('Qualitative Daten'!BW73=17,1,0)</f>
        <v>0</v>
      </c>
      <c r="BX66">
        <f>IF('Qualitative Daten'!BX73=-4,1,0)</f>
        <v>0</v>
      </c>
      <c r="BY66">
        <f>IF('Qualitative Daten'!BY73=2,1,0)</f>
        <v>0</v>
      </c>
      <c r="BZ66">
        <f>IF('Qualitative Daten'!BZ73=6,1,0)</f>
        <v>0</v>
      </c>
      <c r="CA66">
        <f>IF('Qualitative Daten'!CA73=12,1,0)</f>
        <v>0</v>
      </c>
      <c r="CB66">
        <f>IF('Qualitative Daten'!CB73=80,1,0)</f>
        <v>0</v>
      </c>
      <c r="CC66">
        <f>IF('Qualitative Daten'!CC73=750,1,0)</f>
        <v>0</v>
      </c>
      <c r="CD66">
        <f>IF('Qualitative Daten'!CD73=27,1,0)</f>
        <v>0</v>
      </c>
      <c r="CE66">
        <f>IF('Qualitative Daten'!CE73=200,1,0)</f>
        <v>0</v>
      </c>
      <c r="CF66">
        <f>IF('Qualitative Daten'!CF73=3,1,0)</f>
        <v>0</v>
      </c>
      <c r="CG66">
        <f>IF('Qualitative Daten'!CG73=1,1,0)</f>
        <v>0</v>
      </c>
      <c r="CH66">
        <f>IF('Qualitative Daten'!CH73=75,1,0)</f>
        <v>0</v>
      </c>
      <c r="CI66">
        <f>IF('Qualitative Daten'!CI73=50,1,0)</f>
        <v>0</v>
      </c>
      <c r="CJ66">
        <f>IF('Qualitative Daten'!CJ73=20,1,0)</f>
        <v>0</v>
      </c>
      <c r="CK66">
        <f>IF('Qualitative Daten'!CK73=45,1,0)</f>
        <v>0</v>
      </c>
      <c r="CL66">
        <f>IF('Qualitative Daten'!CL73=20,1,0)</f>
        <v>0</v>
      </c>
      <c r="CM66">
        <f>IF(OR('Qualitative Daten'!CM73="a+a+4+4",'Qualitative Daten'!CM73="2a+8",'Qualitative Daten'!CM73="2a+2*4",'Qualitative Daten'!CM73="a+4+a+4",'Qualitative Daten'!CM73="2*a+2*4",'Qualitative Daten'!CM73="a*2+4*2",'Qualitative Daten'!CM73="2(a+4)"),1,0)</f>
        <v>0</v>
      </c>
      <c r="CN66">
        <f>IF('Qualitative Daten'!CN73=0,1,0)</f>
        <v>1</v>
      </c>
      <c r="CO66">
        <f>IF('Qualitative Daten'!CO73=3,1,0)</f>
        <v>0</v>
      </c>
      <c r="CP66">
        <f>IF('Qualitative Daten'!CP73=698,1,0)</f>
        <v>0</v>
      </c>
      <c r="CQ66">
        <f>IF('Qualitative Daten'!CQ73=73,1,0)</f>
        <v>0</v>
      </c>
      <c r="CR66">
        <f>IF('Qualitative Daten'!CR73=37,1,0)</f>
        <v>0</v>
      </c>
      <c r="CS66">
        <f>IF('Qualitative Daten'!CS73=2,1,0)</f>
        <v>0</v>
      </c>
      <c r="CT66">
        <f>IF('Qualitative Daten'!CT73=3,1,0)</f>
        <v>0</v>
      </c>
      <c r="CU66">
        <f>IF('Qualitative Daten'!CU73=2,1,0)</f>
        <v>0</v>
      </c>
      <c r="CV66">
        <f>IF(OR('Qualitative Daten'!CV73="x+3",'Qualitative Daten'!CV73="3+x"),1,0)</f>
        <v>0</v>
      </c>
      <c r="CW66">
        <f>IF(OR('Qualitative Daten'!CW73="x-3",'Qualitative Daten'!CW73="-3+x"),1,0)</f>
        <v>0</v>
      </c>
      <c r="CX66">
        <f>IF(OR('Qualitative Daten'!CX73="2a",'Qualitative Daten'!CX73="a+a",'Qualitative Daten'!CX73="a*2",'Qualitative Daten'!CX73="2*a"),1,0)</f>
        <v>0</v>
      </c>
      <c r="CZ66">
        <f t="shared" si="0"/>
        <v>5</v>
      </c>
      <c r="DA66">
        <f t="shared" si="1"/>
        <v>95</v>
      </c>
      <c r="DB66">
        <f>COUNTIF('Qualitative Daten'!C73:CX73,999)</f>
        <v>0</v>
      </c>
      <c r="DC66">
        <f t="shared" si="2"/>
        <v>95</v>
      </c>
      <c r="DD66" s="2">
        <f t="shared" si="3"/>
        <v>0.05</v>
      </c>
      <c r="DE66" s="2">
        <f t="shared" si="4"/>
        <v>2.4390243902439025E-2</v>
      </c>
      <c r="DF66" s="2">
        <f t="shared" si="5"/>
        <v>7.1428571428571425E-2</v>
      </c>
      <c r="DG66" s="2">
        <f t="shared" si="6"/>
        <v>0.22222222222222221</v>
      </c>
      <c r="DH66" s="2">
        <f t="shared" si="7"/>
        <v>0</v>
      </c>
      <c r="DI66" s="2">
        <f t="shared" si="8"/>
        <v>0</v>
      </c>
      <c r="DJ66" s="2">
        <f t="shared" si="9"/>
        <v>8.3333333333333329E-2</v>
      </c>
    </row>
    <row r="67" spans="1:114" x14ac:dyDescent="0.35">
      <c r="A67">
        <f>'Qualitative Daten'!A74</f>
        <v>0</v>
      </c>
      <c r="B67">
        <f>'Qualitative Daten'!B74</f>
        <v>0</v>
      </c>
      <c r="C67">
        <f>IF('Qualitative Daten'!C74=7000,1,0)</f>
        <v>0</v>
      </c>
      <c r="D67">
        <f>IF('Qualitative Daten'!D74=5300,1,0)</f>
        <v>0</v>
      </c>
      <c r="E67">
        <f>IF('Qualitative Daten'!E74=4080,1,0)</f>
        <v>0</v>
      </c>
      <c r="F67">
        <f>IF('Qualitative Daten'!F74=12500,1,0)</f>
        <v>0</v>
      </c>
      <c r="G67">
        <f>IF('Qualitative Daten'!G74=9900,1,0)</f>
        <v>0</v>
      </c>
      <c r="H67">
        <f>IF('Qualitative Daten'!H74=4600,1,0)</f>
        <v>0</v>
      </c>
      <c r="I67">
        <f>IF('Qualitative Daten'!I74=4000,1,0)</f>
        <v>0</v>
      </c>
      <c r="J67">
        <f>IF('Qualitative Daten'!J74=6999,1,0)</f>
        <v>0</v>
      </c>
      <c r="K67">
        <f>IF('Qualitative Daten'!K74=2490,1,0)</f>
        <v>0</v>
      </c>
      <c r="L67">
        <f>IF('Qualitative Daten'!L74=3900,1,0)</f>
        <v>0</v>
      </c>
      <c r="M67">
        <f>IF('Qualitative Daten'!M74="&gt;",1,0)</f>
        <v>0</v>
      </c>
      <c r="N67">
        <f>IF('Qualitative Daten'!N74="&gt;",1,0)</f>
        <v>0</v>
      </c>
      <c r="O67">
        <f>IF('Qualitative Daten'!O74="&lt;",1,0)</f>
        <v>0</v>
      </c>
      <c r="P67">
        <f>IF('Qualitative Daten'!P74=500,1,0)</f>
        <v>0</v>
      </c>
      <c r="Q67">
        <f>IF('Qualitative Daten'!Q74=836,1,0)</f>
        <v>0</v>
      </c>
      <c r="R67">
        <f>IF('Qualitative Daten'!R74=4500,1,0)</f>
        <v>0</v>
      </c>
      <c r="S67">
        <f>IF('Qualitative Daten'!S74=64000,1,0)</f>
        <v>0</v>
      </c>
      <c r="T67">
        <f>IF('Qualitative Daten'!T74=699,1,0)</f>
        <v>0</v>
      </c>
      <c r="U67">
        <f>IF('Qualitative Daten'!U74=254,1,0)</f>
        <v>0</v>
      </c>
      <c r="V67">
        <f>IF('Qualitative Daten'!V74=2500,1,0)</f>
        <v>0</v>
      </c>
      <c r="W67">
        <f>IF('Qualitative Daten'!W74=49000,1,0)</f>
        <v>0</v>
      </c>
      <c r="X67">
        <f>IF('Qualitative Daten'!X74=45,1,0)</f>
        <v>0</v>
      </c>
      <c r="Y67">
        <f>IF('Qualitative Daten'!Y74=699,1,0)</f>
        <v>0</v>
      </c>
      <c r="Z67">
        <f>IF('Qualitative Daten'!Z74=51,1,0)</f>
        <v>0</v>
      </c>
      <c r="AA67">
        <f>IF('Qualitative Daten'!AA74=78,1,0)</f>
        <v>0</v>
      </c>
      <c r="AB67">
        <f>IF('Qualitative Daten'!AB74=6,1,0)</f>
        <v>0</v>
      </c>
      <c r="AC67">
        <f>IF('Qualitative Daten'!AC74=80,1,0)</f>
        <v>0</v>
      </c>
      <c r="AD67">
        <f>IF('Qualitative Daten'!AD74=32,1,0)</f>
        <v>0</v>
      </c>
      <c r="AE67">
        <f>IF('Qualitative Daten'!AE74=0,1,0)</f>
        <v>1</v>
      </c>
      <c r="AF67">
        <f>IF('Qualitative Daten'!AF74=35000,1,0)</f>
        <v>0</v>
      </c>
      <c r="AG67">
        <f>IF('Qualitative Daten'!AG74=1000,1,0)</f>
        <v>0</v>
      </c>
      <c r="AH67">
        <f>IF('Qualitative Daten'!AH74=8,1,0)</f>
        <v>0</v>
      </c>
      <c r="AI67">
        <f>IF('Qualitative Daten'!AI74=1,1,0)</f>
        <v>0</v>
      </c>
      <c r="AJ67">
        <f>IF('Qualitative Daten'!AJ74=7,1,0)</f>
        <v>0</v>
      </c>
      <c r="AK67">
        <f>IF('Qualitative Daten'!AK74=8,1,0)</f>
        <v>0</v>
      </c>
      <c r="AL67">
        <f>IF('Qualitative Daten'!AL74=600,1,0)</f>
        <v>0</v>
      </c>
      <c r="AM67">
        <f>IF('Qualitative Daten'!AM74=800,1,0)</f>
        <v>0</v>
      </c>
      <c r="AN67">
        <f>IF('Qualitative Daten'!AN74=42,1,0)</f>
        <v>0</v>
      </c>
      <c r="AO67">
        <f>IF('Qualitative Daten'!AO74=43,1,0)</f>
        <v>0</v>
      </c>
      <c r="AP67">
        <f>IF('Qualitative Daten'!AP74=9,1,0)</f>
        <v>0</v>
      </c>
      <c r="AQ67">
        <f>IF('Qualitative Daten'!AQ74=81,1,0)</f>
        <v>0</v>
      </c>
      <c r="AR67">
        <f>IF('Qualitative Daten'!AR74=1,1,0)</f>
        <v>0</v>
      </c>
      <c r="AS67">
        <f>IF('Qualitative Daten'!AS74=1,1,0)</f>
        <v>0</v>
      </c>
      <c r="AT67">
        <f>IF(OR('Qualitative Daten'!AT74=0.6,'Qualitative Daten'!AT74="3'5"),1,0)</f>
        <v>0</v>
      </c>
      <c r="AU67">
        <f>IF(OR('Qualitative Daten'!AU74=2.25,'Qualitative Daten'!AU74="2,1'4",'Qualitative Daten'!AU74="9'4"),1,0)</f>
        <v>0</v>
      </c>
      <c r="AV67">
        <f>IF('Qualitative Daten'!AV74=3,1,0)</f>
        <v>0</v>
      </c>
      <c r="AW67">
        <f>IF('Qualitative Daten'!AW74=6,1,0)</f>
        <v>0</v>
      </c>
      <c r="AX67">
        <f>IF('Qualitative Daten'!AX74=0,1,0)</f>
        <v>1</v>
      </c>
      <c r="AY67">
        <f>IF('Qualitative Daten'!AY74=3,1,0)</f>
        <v>0</v>
      </c>
      <c r="AZ67">
        <f>IF(OR('Qualitative Daten'!AZ74="7'5",'Qualitative Daten'!AZ74="1,2'5"),1,0)</f>
        <v>0</v>
      </c>
      <c r="BA67">
        <f>IF('Qualitative Daten'!BA74="1'8",1,0)</f>
        <v>0</v>
      </c>
      <c r="BB67">
        <f>IF('Qualitative Daten'!BB74="12'25",1,0)</f>
        <v>0</v>
      </c>
      <c r="BC67">
        <f>IF(OR('Qualitative Daten'!BC74="6'15",'Qualitative Daten'!BC74="2'5",'Qualitative Daten'!BC74="90'225",'Qualitative Daten'!BC74=0.4),1,0)</f>
        <v>0</v>
      </c>
      <c r="BD67">
        <f>IF(OR('Qualitative Daten'!BD74="9'2",'Qualitative Daten'!BD74=4.5,'Qualitative Daten'!BD74="4,1'2"),1,0)</f>
        <v>0</v>
      </c>
      <c r="BE67">
        <f>IF('Qualitative Daten'!BE74="15'16",1,0)</f>
        <v>0</v>
      </c>
      <c r="BF67">
        <f>IF('Qualitative Daten'!BF74=2.56,1,0)</f>
        <v>0</v>
      </c>
      <c r="BG67">
        <f>IF('Qualitative Daten'!BG74=1.49,1,0)</f>
        <v>0</v>
      </c>
      <c r="BH67">
        <f>IF('Qualitative Daten'!BH74=3.5,1,0)</f>
        <v>0</v>
      </c>
      <c r="BI67">
        <f>IF('Qualitative Daten'!BI74=4.82,1,0)</f>
        <v>0</v>
      </c>
      <c r="BJ67">
        <f>IF('Qualitative Daten'!BJ74=22.38,1,0)</f>
        <v>0</v>
      </c>
      <c r="BK67">
        <f>IF(AND('Qualitative Daten'!BK74&gt;2.6,'Qualitative Daten'!BK74&lt;&gt;999),1,0)</f>
        <v>0</v>
      </c>
      <c r="BL67">
        <f>IF('Qualitative Daten'!BL74&lt;0.06,1,0)</f>
        <v>1</v>
      </c>
      <c r="BM67">
        <f>IF(AND('Qualitative Daten'!BM74&gt;-2.5,'Qualitative Daten'!BM74&lt;&gt;999),1,0)</f>
        <v>1</v>
      </c>
      <c r="BN67">
        <f>IF('Qualitative Daten'!BN74&lt;-0.3,1,0)</f>
        <v>0</v>
      </c>
      <c r="BO67">
        <f>IF('Qualitative Daten'!BO74=-2,1,0)</f>
        <v>0</v>
      </c>
      <c r="BP67">
        <f>IF('Qualitative Daten'!BP74=-4,1,0)</f>
        <v>0</v>
      </c>
      <c r="BQ67">
        <f>IF('Qualitative Daten'!BQ74=-8,1,0)</f>
        <v>0</v>
      </c>
      <c r="BR67">
        <f>IF('Qualitative Daten'!BR74=-6,1,0)</f>
        <v>0</v>
      </c>
      <c r="BS67">
        <f>IF('Qualitative Daten'!BS74=15,1,0)</f>
        <v>0</v>
      </c>
      <c r="BT67">
        <f>IF('Qualitative Daten'!BT74=5,1,0)</f>
        <v>0</v>
      </c>
      <c r="BU67">
        <f>IF('Qualitative Daten'!BU74=2,1,0)</f>
        <v>0</v>
      </c>
      <c r="BV67">
        <f>IF('Qualitative Daten'!BV74=-12,1,0)</f>
        <v>0</v>
      </c>
      <c r="BW67">
        <f>IF('Qualitative Daten'!BW74=17,1,0)</f>
        <v>0</v>
      </c>
      <c r="BX67">
        <f>IF('Qualitative Daten'!BX74=-4,1,0)</f>
        <v>0</v>
      </c>
      <c r="BY67">
        <f>IF('Qualitative Daten'!BY74=2,1,0)</f>
        <v>0</v>
      </c>
      <c r="BZ67">
        <f>IF('Qualitative Daten'!BZ74=6,1,0)</f>
        <v>0</v>
      </c>
      <c r="CA67">
        <f>IF('Qualitative Daten'!CA74=12,1,0)</f>
        <v>0</v>
      </c>
      <c r="CB67">
        <f>IF('Qualitative Daten'!CB74=80,1,0)</f>
        <v>0</v>
      </c>
      <c r="CC67">
        <f>IF('Qualitative Daten'!CC74=750,1,0)</f>
        <v>0</v>
      </c>
      <c r="CD67">
        <f>IF('Qualitative Daten'!CD74=27,1,0)</f>
        <v>0</v>
      </c>
      <c r="CE67">
        <f>IF('Qualitative Daten'!CE74=200,1,0)</f>
        <v>0</v>
      </c>
      <c r="CF67">
        <f>IF('Qualitative Daten'!CF74=3,1,0)</f>
        <v>0</v>
      </c>
      <c r="CG67">
        <f>IF('Qualitative Daten'!CG74=1,1,0)</f>
        <v>0</v>
      </c>
      <c r="CH67">
        <f>IF('Qualitative Daten'!CH74=75,1,0)</f>
        <v>0</v>
      </c>
      <c r="CI67">
        <f>IF('Qualitative Daten'!CI74=50,1,0)</f>
        <v>0</v>
      </c>
      <c r="CJ67">
        <f>IF('Qualitative Daten'!CJ74=20,1,0)</f>
        <v>0</v>
      </c>
      <c r="CK67">
        <f>IF('Qualitative Daten'!CK74=45,1,0)</f>
        <v>0</v>
      </c>
      <c r="CL67">
        <f>IF('Qualitative Daten'!CL74=20,1,0)</f>
        <v>0</v>
      </c>
      <c r="CM67">
        <f>IF(OR('Qualitative Daten'!CM74="a+a+4+4",'Qualitative Daten'!CM74="2a+8",'Qualitative Daten'!CM74="2a+2*4",'Qualitative Daten'!CM74="a+4+a+4",'Qualitative Daten'!CM74="2*a+2*4",'Qualitative Daten'!CM74="a*2+4*2",'Qualitative Daten'!CM74="2(a+4)"),1,0)</f>
        <v>0</v>
      </c>
      <c r="CN67">
        <f>IF('Qualitative Daten'!CN74=0,1,0)</f>
        <v>1</v>
      </c>
      <c r="CO67">
        <f>IF('Qualitative Daten'!CO74=3,1,0)</f>
        <v>0</v>
      </c>
      <c r="CP67">
        <f>IF('Qualitative Daten'!CP74=698,1,0)</f>
        <v>0</v>
      </c>
      <c r="CQ67">
        <f>IF('Qualitative Daten'!CQ74=73,1,0)</f>
        <v>0</v>
      </c>
      <c r="CR67">
        <f>IF('Qualitative Daten'!CR74=37,1,0)</f>
        <v>0</v>
      </c>
      <c r="CS67">
        <f>IF('Qualitative Daten'!CS74=2,1,0)</f>
        <v>0</v>
      </c>
      <c r="CT67">
        <f>IF('Qualitative Daten'!CT74=3,1,0)</f>
        <v>0</v>
      </c>
      <c r="CU67">
        <f>IF('Qualitative Daten'!CU74=2,1,0)</f>
        <v>0</v>
      </c>
      <c r="CV67">
        <f>IF(OR('Qualitative Daten'!CV74="x+3",'Qualitative Daten'!CV74="3+x"),1,0)</f>
        <v>0</v>
      </c>
      <c r="CW67">
        <f>IF(OR('Qualitative Daten'!CW74="x-3",'Qualitative Daten'!CW74="-3+x"),1,0)</f>
        <v>0</v>
      </c>
      <c r="CX67">
        <f>IF(OR('Qualitative Daten'!CX74="2a",'Qualitative Daten'!CX74="a+a",'Qualitative Daten'!CX74="a*2",'Qualitative Daten'!CX74="2*a"),1,0)</f>
        <v>0</v>
      </c>
      <c r="CZ67">
        <f t="shared" si="0"/>
        <v>5</v>
      </c>
      <c r="DA67">
        <f t="shared" si="1"/>
        <v>95</v>
      </c>
      <c r="DB67">
        <f>COUNTIF('Qualitative Daten'!C74:CX74,999)</f>
        <v>0</v>
      </c>
      <c r="DC67">
        <f t="shared" si="2"/>
        <v>95</v>
      </c>
      <c r="DD67" s="2">
        <f t="shared" si="3"/>
        <v>0.05</v>
      </c>
      <c r="DE67" s="2">
        <f t="shared" si="4"/>
        <v>2.4390243902439025E-2</v>
      </c>
      <c r="DF67" s="2">
        <f t="shared" si="5"/>
        <v>7.1428571428571425E-2</v>
      </c>
      <c r="DG67" s="2">
        <f t="shared" si="6"/>
        <v>0.22222222222222221</v>
      </c>
      <c r="DH67" s="2">
        <f t="shared" si="7"/>
        <v>0</v>
      </c>
      <c r="DI67" s="2">
        <f t="shared" si="8"/>
        <v>0</v>
      </c>
      <c r="DJ67" s="2">
        <f t="shared" si="9"/>
        <v>8.3333333333333329E-2</v>
      </c>
    </row>
    <row r="68" spans="1:114" x14ac:dyDescent="0.35">
      <c r="A68">
        <f>'Qualitative Daten'!A75</f>
        <v>0</v>
      </c>
      <c r="B68">
        <f>'Qualitative Daten'!B75</f>
        <v>0</v>
      </c>
      <c r="C68">
        <f>IF('Qualitative Daten'!C75=7000,1,0)</f>
        <v>0</v>
      </c>
      <c r="D68">
        <f>IF('Qualitative Daten'!D75=5300,1,0)</f>
        <v>0</v>
      </c>
      <c r="E68">
        <f>IF('Qualitative Daten'!E75=4080,1,0)</f>
        <v>0</v>
      </c>
      <c r="F68">
        <f>IF('Qualitative Daten'!F75=12500,1,0)</f>
        <v>0</v>
      </c>
      <c r="G68">
        <f>IF('Qualitative Daten'!G75=9900,1,0)</f>
        <v>0</v>
      </c>
      <c r="H68">
        <f>IF('Qualitative Daten'!H75=4600,1,0)</f>
        <v>0</v>
      </c>
      <c r="I68">
        <f>IF('Qualitative Daten'!I75=4000,1,0)</f>
        <v>0</v>
      </c>
      <c r="J68">
        <f>IF('Qualitative Daten'!J75=6999,1,0)</f>
        <v>0</v>
      </c>
      <c r="K68">
        <f>IF('Qualitative Daten'!K75=2490,1,0)</f>
        <v>0</v>
      </c>
      <c r="L68">
        <f>IF('Qualitative Daten'!L75=3900,1,0)</f>
        <v>0</v>
      </c>
      <c r="M68">
        <f>IF('Qualitative Daten'!M75="&gt;",1,0)</f>
        <v>0</v>
      </c>
      <c r="N68">
        <f>IF('Qualitative Daten'!N75="&gt;",1,0)</f>
        <v>0</v>
      </c>
      <c r="O68">
        <f>IF('Qualitative Daten'!O75="&lt;",1,0)</f>
        <v>0</v>
      </c>
      <c r="P68">
        <f>IF('Qualitative Daten'!P75=500,1,0)</f>
        <v>0</v>
      </c>
      <c r="Q68">
        <f>IF('Qualitative Daten'!Q75=836,1,0)</f>
        <v>0</v>
      </c>
      <c r="R68">
        <f>IF('Qualitative Daten'!R75=4500,1,0)</f>
        <v>0</v>
      </c>
      <c r="S68">
        <f>IF('Qualitative Daten'!S75=64000,1,0)</f>
        <v>0</v>
      </c>
      <c r="T68">
        <f>IF('Qualitative Daten'!T75=699,1,0)</f>
        <v>0</v>
      </c>
      <c r="U68">
        <f>IF('Qualitative Daten'!U75=254,1,0)</f>
        <v>0</v>
      </c>
      <c r="V68">
        <f>IF('Qualitative Daten'!V75=2500,1,0)</f>
        <v>0</v>
      </c>
      <c r="W68">
        <f>IF('Qualitative Daten'!W75=49000,1,0)</f>
        <v>0</v>
      </c>
      <c r="X68">
        <f>IF('Qualitative Daten'!X75=45,1,0)</f>
        <v>0</v>
      </c>
      <c r="Y68">
        <f>IF('Qualitative Daten'!Y75=699,1,0)</f>
        <v>0</v>
      </c>
      <c r="Z68">
        <f>IF('Qualitative Daten'!Z75=51,1,0)</f>
        <v>0</v>
      </c>
      <c r="AA68">
        <f>IF('Qualitative Daten'!AA75=78,1,0)</f>
        <v>0</v>
      </c>
      <c r="AB68">
        <f>IF('Qualitative Daten'!AB75=6,1,0)</f>
        <v>0</v>
      </c>
      <c r="AC68">
        <f>IF('Qualitative Daten'!AC75=80,1,0)</f>
        <v>0</v>
      </c>
      <c r="AD68">
        <f>IF('Qualitative Daten'!AD75=32,1,0)</f>
        <v>0</v>
      </c>
      <c r="AE68">
        <f>IF('Qualitative Daten'!AE75=0,1,0)</f>
        <v>1</v>
      </c>
      <c r="AF68">
        <f>IF('Qualitative Daten'!AF75=35000,1,0)</f>
        <v>0</v>
      </c>
      <c r="AG68">
        <f>IF('Qualitative Daten'!AG75=1000,1,0)</f>
        <v>0</v>
      </c>
      <c r="AH68">
        <f>IF('Qualitative Daten'!AH75=8,1,0)</f>
        <v>0</v>
      </c>
      <c r="AI68">
        <f>IF('Qualitative Daten'!AI75=1,1,0)</f>
        <v>0</v>
      </c>
      <c r="AJ68">
        <f>IF('Qualitative Daten'!AJ75=7,1,0)</f>
        <v>0</v>
      </c>
      <c r="AK68">
        <f>IF('Qualitative Daten'!AK75=8,1,0)</f>
        <v>0</v>
      </c>
      <c r="AL68">
        <f>IF('Qualitative Daten'!AL75=600,1,0)</f>
        <v>0</v>
      </c>
      <c r="AM68">
        <f>IF('Qualitative Daten'!AM75=800,1,0)</f>
        <v>0</v>
      </c>
      <c r="AN68">
        <f>IF('Qualitative Daten'!AN75=42,1,0)</f>
        <v>0</v>
      </c>
      <c r="AO68">
        <f>IF('Qualitative Daten'!AO75=43,1,0)</f>
        <v>0</v>
      </c>
      <c r="AP68">
        <f>IF('Qualitative Daten'!AP75=9,1,0)</f>
        <v>0</v>
      </c>
      <c r="AQ68">
        <f>IF('Qualitative Daten'!AQ75=81,1,0)</f>
        <v>0</v>
      </c>
      <c r="AR68">
        <f>IF('Qualitative Daten'!AR75=1,1,0)</f>
        <v>0</v>
      </c>
      <c r="AS68">
        <f>IF('Qualitative Daten'!AS75=1,1,0)</f>
        <v>0</v>
      </c>
      <c r="AT68">
        <f>IF(OR('Qualitative Daten'!AT75=0.6,'Qualitative Daten'!AT75="3'5"),1,0)</f>
        <v>0</v>
      </c>
      <c r="AU68">
        <f>IF(OR('Qualitative Daten'!AU75=2.25,'Qualitative Daten'!AU75="2,1'4",'Qualitative Daten'!AU75="9'4"),1,0)</f>
        <v>0</v>
      </c>
      <c r="AV68">
        <f>IF('Qualitative Daten'!AV75=3,1,0)</f>
        <v>0</v>
      </c>
      <c r="AW68">
        <f>IF('Qualitative Daten'!AW75=6,1,0)</f>
        <v>0</v>
      </c>
      <c r="AX68">
        <f>IF('Qualitative Daten'!AX75=0,1,0)</f>
        <v>1</v>
      </c>
      <c r="AY68">
        <f>IF('Qualitative Daten'!AY75=3,1,0)</f>
        <v>0</v>
      </c>
      <c r="AZ68">
        <f>IF(OR('Qualitative Daten'!AZ75="7'5",'Qualitative Daten'!AZ75="1,2'5"),1,0)</f>
        <v>0</v>
      </c>
      <c r="BA68">
        <f>IF('Qualitative Daten'!BA75="1'8",1,0)</f>
        <v>0</v>
      </c>
      <c r="BB68">
        <f>IF('Qualitative Daten'!BB75="12'25",1,0)</f>
        <v>0</v>
      </c>
      <c r="BC68">
        <f>IF(OR('Qualitative Daten'!BC75="6'15",'Qualitative Daten'!BC75="2'5",'Qualitative Daten'!BC75="90'225",'Qualitative Daten'!BC75=0.4),1,0)</f>
        <v>0</v>
      </c>
      <c r="BD68">
        <f>IF(OR('Qualitative Daten'!BD75="9'2",'Qualitative Daten'!BD75=4.5,'Qualitative Daten'!BD75="4,1'2"),1,0)</f>
        <v>0</v>
      </c>
      <c r="BE68">
        <f>IF('Qualitative Daten'!BE75="15'16",1,0)</f>
        <v>0</v>
      </c>
      <c r="BF68">
        <f>IF('Qualitative Daten'!BF75=2.56,1,0)</f>
        <v>0</v>
      </c>
      <c r="BG68">
        <f>IF('Qualitative Daten'!BG75=1.49,1,0)</f>
        <v>0</v>
      </c>
      <c r="BH68">
        <f>IF('Qualitative Daten'!BH75=3.5,1,0)</f>
        <v>0</v>
      </c>
      <c r="BI68">
        <f>IF('Qualitative Daten'!BI75=4.82,1,0)</f>
        <v>0</v>
      </c>
      <c r="BJ68">
        <f>IF('Qualitative Daten'!BJ75=22.38,1,0)</f>
        <v>0</v>
      </c>
      <c r="BK68">
        <f>IF(AND('Qualitative Daten'!BK75&gt;2.6,'Qualitative Daten'!BK75&lt;&gt;999),1,0)</f>
        <v>0</v>
      </c>
      <c r="BL68">
        <f>IF('Qualitative Daten'!BL75&lt;0.06,1,0)</f>
        <v>1</v>
      </c>
      <c r="BM68">
        <f>IF(AND('Qualitative Daten'!BM75&gt;-2.5,'Qualitative Daten'!BM75&lt;&gt;999),1,0)</f>
        <v>1</v>
      </c>
      <c r="BN68">
        <f>IF('Qualitative Daten'!BN75&lt;-0.3,1,0)</f>
        <v>0</v>
      </c>
      <c r="BO68">
        <f>IF('Qualitative Daten'!BO75=-2,1,0)</f>
        <v>0</v>
      </c>
      <c r="BP68">
        <f>IF('Qualitative Daten'!BP75=-4,1,0)</f>
        <v>0</v>
      </c>
      <c r="BQ68">
        <f>IF('Qualitative Daten'!BQ75=-8,1,0)</f>
        <v>0</v>
      </c>
      <c r="BR68">
        <f>IF('Qualitative Daten'!BR75=-6,1,0)</f>
        <v>0</v>
      </c>
      <c r="BS68">
        <f>IF('Qualitative Daten'!BS75=15,1,0)</f>
        <v>0</v>
      </c>
      <c r="BT68">
        <f>IF('Qualitative Daten'!BT75=5,1,0)</f>
        <v>0</v>
      </c>
      <c r="BU68">
        <f>IF('Qualitative Daten'!BU75=2,1,0)</f>
        <v>0</v>
      </c>
      <c r="BV68">
        <f>IF('Qualitative Daten'!BV75=-12,1,0)</f>
        <v>0</v>
      </c>
      <c r="BW68">
        <f>IF('Qualitative Daten'!BW75=17,1,0)</f>
        <v>0</v>
      </c>
      <c r="BX68">
        <f>IF('Qualitative Daten'!BX75=-4,1,0)</f>
        <v>0</v>
      </c>
      <c r="BY68">
        <f>IF('Qualitative Daten'!BY75=2,1,0)</f>
        <v>0</v>
      </c>
      <c r="BZ68">
        <f>IF('Qualitative Daten'!BZ75=6,1,0)</f>
        <v>0</v>
      </c>
      <c r="CA68">
        <f>IF('Qualitative Daten'!CA75=12,1,0)</f>
        <v>0</v>
      </c>
      <c r="CB68">
        <f>IF('Qualitative Daten'!CB75=80,1,0)</f>
        <v>0</v>
      </c>
      <c r="CC68">
        <f>IF('Qualitative Daten'!CC75=750,1,0)</f>
        <v>0</v>
      </c>
      <c r="CD68">
        <f>IF('Qualitative Daten'!CD75=27,1,0)</f>
        <v>0</v>
      </c>
      <c r="CE68">
        <f>IF('Qualitative Daten'!CE75=200,1,0)</f>
        <v>0</v>
      </c>
      <c r="CF68">
        <f>IF('Qualitative Daten'!CF75=3,1,0)</f>
        <v>0</v>
      </c>
      <c r="CG68">
        <f>IF('Qualitative Daten'!CG75=1,1,0)</f>
        <v>0</v>
      </c>
      <c r="CH68">
        <f>IF('Qualitative Daten'!CH75=75,1,0)</f>
        <v>0</v>
      </c>
      <c r="CI68">
        <f>IF('Qualitative Daten'!CI75=50,1,0)</f>
        <v>0</v>
      </c>
      <c r="CJ68">
        <f>IF('Qualitative Daten'!CJ75=20,1,0)</f>
        <v>0</v>
      </c>
      <c r="CK68">
        <f>IF('Qualitative Daten'!CK75=45,1,0)</f>
        <v>0</v>
      </c>
      <c r="CL68">
        <f>IF('Qualitative Daten'!CL75=20,1,0)</f>
        <v>0</v>
      </c>
      <c r="CM68">
        <f>IF(OR('Qualitative Daten'!CM75="a+a+4+4",'Qualitative Daten'!CM75="2a+8",'Qualitative Daten'!CM75="2a+2*4",'Qualitative Daten'!CM75="a+4+a+4",'Qualitative Daten'!CM75="2*a+2*4",'Qualitative Daten'!CM75="a*2+4*2",'Qualitative Daten'!CM75="2(a+4)"),1,0)</f>
        <v>0</v>
      </c>
      <c r="CN68">
        <f>IF('Qualitative Daten'!CN75=0,1,0)</f>
        <v>1</v>
      </c>
      <c r="CO68">
        <f>IF('Qualitative Daten'!CO75=3,1,0)</f>
        <v>0</v>
      </c>
      <c r="CP68">
        <f>IF('Qualitative Daten'!CP75=698,1,0)</f>
        <v>0</v>
      </c>
      <c r="CQ68">
        <f>IF('Qualitative Daten'!CQ75=73,1,0)</f>
        <v>0</v>
      </c>
      <c r="CR68">
        <f>IF('Qualitative Daten'!CR75=37,1,0)</f>
        <v>0</v>
      </c>
      <c r="CS68">
        <f>IF('Qualitative Daten'!CS75=2,1,0)</f>
        <v>0</v>
      </c>
      <c r="CT68">
        <f>IF('Qualitative Daten'!CT75=3,1,0)</f>
        <v>0</v>
      </c>
      <c r="CU68">
        <f>IF('Qualitative Daten'!CU75=2,1,0)</f>
        <v>0</v>
      </c>
      <c r="CV68">
        <f>IF(OR('Qualitative Daten'!CV75="x+3",'Qualitative Daten'!CV75="3+x"),1,0)</f>
        <v>0</v>
      </c>
      <c r="CW68">
        <f>IF(OR('Qualitative Daten'!CW75="x-3",'Qualitative Daten'!CW75="-3+x"),1,0)</f>
        <v>0</v>
      </c>
      <c r="CX68">
        <f>IF(OR('Qualitative Daten'!CX75="2a",'Qualitative Daten'!CX75="a+a",'Qualitative Daten'!CX75="a*2",'Qualitative Daten'!CX75="2*a"),1,0)</f>
        <v>0</v>
      </c>
      <c r="CZ68">
        <f t="shared" ref="CZ68:CZ101" si="10">SUM(C68:CX68)</f>
        <v>5</v>
      </c>
      <c r="DA68">
        <f t="shared" ref="DA68:DA101" si="11">COUNTIF(C68:CX68,0)</f>
        <v>95</v>
      </c>
      <c r="DB68">
        <f>COUNTIF('Qualitative Daten'!C75:CX75,999)</f>
        <v>0</v>
      </c>
      <c r="DC68">
        <f t="shared" ref="DC68:DC101" si="12">DA68-DB68</f>
        <v>95</v>
      </c>
      <c r="DD68" s="2">
        <f t="shared" ref="DD68:DD101" si="13">CZ68/100</f>
        <v>0.05</v>
      </c>
      <c r="DE68" s="2">
        <f t="shared" ref="DE68:DE101" si="14">(SUM(C68:AQ68))/41</f>
        <v>2.4390243902439025E-2</v>
      </c>
      <c r="DF68" s="2">
        <f t="shared" ref="DF68:DF101" si="15">(SUM(AR68:BE68))/14</f>
        <v>7.1428571428571425E-2</v>
      </c>
      <c r="DG68" s="2">
        <f t="shared" ref="DG68:DG101" si="16">(SUM(BF68:BN68))/9</f>
        <v>0.22222222222222221</v>
      </c>
      <c r="DH68" s="2">
        <f t="shared" ref="DH68:DH101" si="17">(SUM(BO68:BX68))/10</f>
        <v>0</v>
      </c>
      <c r="DI68" s="2">
        <f t="shared" ref="DI68:DI101" si="18">(SUM(BY68:CL68))/14</f>
        <v>0</v>
      </c>
      <c r="DJ68" s="2">
        <f t="shared" ref="DJ68:DJ101" si="19">(SUM(CM68:CX68))/12</f>
        <v>8.3333333333333329E-2</v>
      </c>
    </row>
    <row r="69" spans="1:114" x14ac:dyDescent="0.35">
      <c r="A69">
        <f>'Qualitative Daten'!A76</f>
        <v>0</v>
      </c>
      <c r="B69">
        <f>'Qualitative Daten'!B76</f>
        <v>0</v>
      </c>
      <c r="C69">
        <f>IF('Qualitative Daten'!C76=7000,1,0)</f>
        <v>0</v>
      </c>
      <c r="D69">
        <f>IF('Qualitative Daten'!D76=5300,1,0)</f>
        <v>0</v>
      </c>
      <c r="E69">
        <f>IF('Qualitative Daten'!E76=4080,1,0)</f>
        <v>0</v>
      </c>
      <c r="F69">
        <f>IF('Qualitative Daten'!F76=12500,1,0)</f>
        <v>0</v>
      </c>
      <c r="G69">
        <f>IF('Qualitative Daten'!G76=9900,1,0)</f>
        <v>0</v>
      </c>
      <c r="H69">
        <f>IF('Qualitative Daten'!H76=4600,1,0)</f>
        <v>0</v>
      </c>
      <c r="I69">
        <f>IF('Qualitative Daten'!I76=4000,1,0)</f>
        <v>0</v>
      </c>
      <c r="J69">
        <f>IF('Qualitative Daten'!J76=6999,1,0)</f>
        <v>0</v>
      </c>
      <c r="K69">
        <f>IF('Qualitative Daten'!K76=2490,1,0)</f>
        <v>0</v>
      </c>
      <c r="L69">
        <f>IF('Qualitative Daten'!L76=3900,1,0)</f>
        <v>0</v>
      </c>
      <c r="M69">
        <f>IF('Qualitative Daten'!M76="&gt;",1,0)</f>
        <v>0</v>
      </c>
      <c r="N69">
        <f>IF('Qualitative Daten'!N76="&gt;",1,0)</f>
        <v>0</v>
      </c>
      <c r="O69">
        <f>IF('Qualitative Daten'!O76="&lt;",1,0)</f>
        <v>0</v>
      </c>
      <c r="P69">
        <f>IF('Qualitative Daten'!P76=500,1,0)</f>
        <v>0</v>
      </c>
      <c r="Q69">
        <f>IF('Qualitative Daten'!Q76=836,1,0)</f>
        <v>0</v>
      </c>
      <c r="R69">
        <f>IF('Qualitative Daten'!R76=4500,1,0)</f>
        <v>0</v>
      </c>
      <c r="S69">
        <f>IF('Qualitative Daten'!S76=64000,1,0)</f>
        <v>0</v>
      </c>
      <c r="T69">
        <f>IF('Qualitative Daten'!T76=699,1,0)</f>
        <v>0</v>
      </c>
      <c r="U69">
        <f>IF('Qualitative Daten'!U76=254,1,0)</f>
        <v>0</v>
      </c>
      <c r="V69">
        <f>IF('Qualitative Daten'!V76=2500,1,0)</f>
        <v>0</v>
      </c>
      <c r="W69">
        <f>IF('Qualitative Daten'!W76=49000,1,0)</f>
        <v>0</v>
      </c>
      <c r="X69">
        <f>IF('Qualitative Daten'!X76=45,1,0)</f>
        <v>0</v>
      </c>
      <c r="Y69">
        <f>IF('Qualitative Daten'!Y76=699,1,0)</f>
        <v>0</v>
      </c>
      <c r="Z69">
        <f>IF('Qualitative Daten'!Z76=51,1,0)</f>
        <v>0</v>
      </c>
      <c r="AA69">
        <f>IF('Qualitative Daten'!AA76=78,1,0)</f>
        <v>0</v>
      </c>
      <c r="AB69">
        <f>IF('Qualitative Daten'!AB76=6,1,0)</f>
        <v>0</v>
      </c>
      <c r="AC69">
        <f>IF('Qualitative Daten'!AC76=80,1,0)</f>
        <v>0</v>
      </c>
      <c r="AD69">
        <f>IF('Qualitative Daten'!AD76=32,1,0)</f>
        <v>0</v>
      </c>
      <c r="AE69">
        <f>IF('Qualitative Daten'!AE76=0,1,0)</f>
        <v>1</v>
      </c>
      <c r="AF69">
        <f>IF('Qualitative Daten'!AF76=35000,1,0)</f>
        <v>0</v>
      </c>
      <c r="AG69">
        <f>IF('Qualitative Daten'!AG76=1000,1,0)</f>
        <v>0</v>
      </c>
      <c r="AH69">
        <f>IF('Qualitative Daten'!AH76=8,1,0)</f>
        <v>0</v>
      </c>
      <c r="AI69">
        <f>IF('Qualitative Daten'!AI76=1,1,0)</f>
        <v>0</v>
      </c>
      <c r="AJ69">
        <f>IF('Qualitative Daten'!AJ76=7,1,0)</f>
        <v>0</v>
      </c>
      <c r="AK69">
        <f>IF('Qualitative Daten'!AK76=8,1,0)</f>
        <v>0</v>
      </c>
      <c r="AL69">
        <f>IF('Qualitative Daten'!AL76=600,1,0)</f>
        <v>0</v>
      </c>
      <c r="AM69">
        <f>IF('Qualitative Daten'!AM76=800,1,0)</f>
        <v>0</v>
      </c>
      <c r="AN69">
        <f>IF('Qualitative Daten'!AN76=42,1,0)</f>
        <v>0</v>
      </c>
      <c r="AO69">
        <f>IF('Qualitative Daten'!AO76=43,1,0)</f>
        <v>0</v>
      </c>
      <c r="AP69">
        <f>IF('Qualitative Daten'!AP76=9,1,0)</f>
        <v>0</v>
      </c>
      <c r="AQ69">
        <f>IF('Qualitative Daten'!AQ76=81,1,0)</f>
        <v>0</v>
      </c>
      <c r="AR69">
        <f>IF('Qualitative Daten'!AR76=1,1,0)</f>
        <v>0</v>
      </c>
      <c r="AS69">
        <f>IF('Qualitative Daten'!AS76=1,1,0)</f>
        <v>0</v>
      </c>
      <c r="AT69">
        <f>IF(OR('Qualitative Daten'!AT76=0.6,'Qualitative Daten'!AT76="3'5"),1,0)</f>
        <v>0</v>
      </c>
      <c r="AU69">
        <f>IF(OR('Qualitative Daten'!AU76=2.25,'Qualitative Daten'!AU76="2,1'4",'Qualitative Daten'!AU76="9'4"),1,0)</f>
        <v>0</v>
      </c>
      <c r="AV69">
        <f>IF('Qualitative Daten'!AV76=3,1,0)</f>
        <v>0</v>
      </c>
      <c r="AW69">
        <f>IF('Qualitative Daten'!AW76=6,1,0)</f>
        <v>0</v>
      </c>
      <c r="AX69">
        <f>IF('Qualitative Daten'!AX76=0,1,0)</f>
        <v>1</v>
      </c>
      <c r="AY69">
        <f>IF('Qualitative Daten'!AY76=3,1,0)</f>
        <v>0</v>
      </c>
      <c r="AZ69">
        <f>IF(OR('Qualitative Daten'!AZ76="7'5",'Qualitative Daten'!AZ76="1,2'5"),1,0)</f>
        <v>0</v>
      </c>
      <c r="BA69">
        <f>IF('Qualitative Daten'!BA76="1'8",1,0)</f>
        <v>0</v>
      </c>
      <c r="BB69">
        <f>IF('Qualitative Daten'!BB76="12'25",1,0)</f>
        <v>0</v>
      </c>
      <c r="BC69">
        <f>IF(OR('Qualitative Daten'!BC76="6'15",'Qualitative Daten'!BC76="2'5",'Qualitative Daten'!BC76="90'225",'Qualitative Daten'!BC76=0.4),1,0)</f>
        <v>0</v>
      </c>
      <c r="BD69">
        <f>IF(OR('Qualitative Daten'!BD76="9'2",'Qualitative Daten'!BD76=4.5,'Qualitative Daten'!BD76="4,1'2"),1,0)</f>
        <v>0</v>
      </c>
      <c r="BE69">
        <f>IF('Qualitative Daten'!BE76="15'16",1,0)</f>
        <v>0</v>
      </c>
      <c r="BF69">
        <f>IF('Qualitative Daten'!BF76=2.56,1,0)</f>
        <v>0</v>
      </c>
      <c r="BG69">
        <f>IF('Qualitative Daten'!BG76=1.49,1,0)</f>
        <v>0</v>
      </c>
      <c r="BH69">
        <f>IF('Qualitative Daten'!BH76=3.5,1,0)</f>
        <v>0</v>
      </c>
      <c r="BI69">
        <f>IF('Qualitative Daten'!BI76=4.82,1,0)</f>
        <v>0</v>
      </c>
      <c r="BJ69">
        <f>IF('Qualitative Daten'!BJ76=22.38,1,0)</f>
        <v>0</v>
      </c>
      <c r="BK69">
        <f>IF(AND('Qualitative Daten'!BK76&gt;2.6,'Qualitative Daten'!BK76&lt;&gt;999),1,0)</f>
        <v>0</v>
      </c>
      <c r="BL69">
        <f>IF('Qualitative Daten'!BL76&lt;0.06,1,0)</f>
        <v>1</v>
      </c>
      <c r="BM69">
        <f>IF(AND('Qualitative Daten'!BM76&gt;-2.5,'Qualitative Daten'!BM76&lt;&gt;999),1,0)</f>
        <v>1</v>
      </c>
      <c r="BN69">
        <f>IF('Qualitative Daten'!BN76&lt;-0.3,1,0)</f>
        <v>0</v>
      </c>
      <c r="BO69">
        <f>IF('Qualitative Daten'!BO76=-2,1,0)</f>
        <v>0</v>
      </c>
      <c r="BP69">
        <f>IF('Qualitative Daten'!BP76=-4,1,0)</f>
        <v>0</v>
      </c>
      <c r="BQ69">
        <f>IF('Qualitative Daten'!BQ76=-8,1,0)</f>
        <v>0</v>
      </c>
      <c r="BR69">
        <f>IF('Qualitative Daten'!BR76=-6,1,0)</f>
        <v>0</v>
      </c>
      <c r="BS69">
        <f>IF('Qualitative Daten'!BS76=15,1,0)</f>
        <v>0</v>
      </c>
      <c r="BT69">
        <f>IF('Qualitative Daten'!BT76=5,1,0)</f>
        <v>0</v>
      </c>
      <c r="BU69">
        <f>IF('Qualitative Daten'!BU76=2,1,0)</f>
        <v>0</v>
      </c>
      <c r="BV69">
        <f>IF('Qualitative Daten'!BV76=-12,1,0)</f>
        <v>0</v>
      </c>
      <c r="BW69">
        <f>IF('Qualitative Daten'!BW76=17,1,0)</f>
        <v>0</v>
      </c>
      <c r="BX69">
        <f>IF('Qualitative Daten'!BX76=-4,1,0)</f>
        <v>0</v>
      </c>
      <c r="BY69">
        <f>IF('Qualitative Daten'!BY76=2,1,0)</f>
        <v>0</v>
      </c>
      <c r="BZ69">
        <f>IF('Qualitative Daten'!BZ76=6,1,0)</f>
        <v>0</v>
      </c>
      <c r="CA69">
        <f>IF('Qualitative Daten'!CA76=12,1,0)</f>
        <v>0</v>
      </c>
      <c r="CB69">
        <f>IF('Qualitative Daten'!CB76=80,1,0)</f>
        <v>0</v>
      </c>
      <c r="CC69">
        <f>IF('Qualitative Daten'!CC76=750,1,0)</f>
        <v>0</v>
      </c>
      <c r="CD69">
        <f>IF('Qualitative Daten'!CD76=27,1,0)</f>
        <v>0</v>
      </c>
      <c r="CE69">
        <f>IF('Qualitative Daten'!CE76=200,1,0)</f>
        <v>0</v>
      </c>
      <c r="CF69">
        <f>IF('Qualitative Daten'!CF76=3,1,0)</f>
        <v>0</v>
      </c>
      <c r="CG69">
        <f>IF('Qualitative Daten'!CG76=1,1,0)</f>
        <v>0</v>
      </c>
      <c r="CH69">
        <f>IF('Qualitative Daten'!CH76=75,1,0)</f>
        <v>0</v>
      </c>
      <c r="CI69">
        <f>IF('Qualitative Daten'!CI76=50,1,0)</f>
        <v>0</v>
      </c>
      <c r="CJ69">
        <f>IF('Qualitative Daten'!CJ76=20,1,0)</f>
        <v>0</v>
      </c>
      <c r="CK69">
        <f>IF('Qualitative Daten'!CK76=45,1,0)</f>
        <v>0</v>
      </c>
      <c r="CL69">
        <f>IF('Qualitative Daten'!CL76=20,1,0)</f>
        <v>0</v>
      </c>
      <c r="CM69">
        <f>IF(OR('Qualitative Daten'!CM76="a+a+4+4",'Qualitative Daten'!CM76="2a+8",'Qualitative Daten'!CM76="2a+2*4",'Qualitative Daten'!CM76="a+4+a+4",'Qualitative Daten'!CM76="2*a+2*4",'Qualitative Daten'!CM76="a*2+4*2",'Qualitative Daten'!CM76="2(a+4)"),1,0)</f>
        <v>0</v>
      </c>
      <c r="CN69">
        <f>IF('Qualitative Daten'!CN76=0,1,0)</f>
        <v>1</v>
      </c>
      <c r="CO69">
        <f>IF('Qualitative Daten'!CO76=3,1,0)</f>
        <v>0</v>
      </c>
      <c r="CP69">
        <f>IF('Qualitative Daten'!CP76=698,1,0)</f>
        <v>0</v>
      </c>
      <c r="CQ69">
        <f>IF('Qualitative Daten'!CQ76=73,1,0)</f>
        <v>0</v>
      </c>
      <c r="CR69">
        <f>IF('Qualitative Daten'!CR76=37,1,0)</f>
        <v>0</v>
      </c>
      <c r="CS69">
        <f>IF('Qualitative Daten'!CS76=2,1,0)</f>
        <v>0</v>
      </c>
      <c r="CT69">
        <f>IF('Qualitative Daten'!CT76=3,1,0)</f>
        <v>0</v>
      </c>
      <c r="CU69">
        <f>IF('Qualitative Daten'!CU76=2,1,0)</f>
        <v>0</v>
      </c>
      <c r="CV69">
        <f>IF(OR('Qualitative Daten'!CV76="x+3",'Qualitative Daten'!CV76="3+x"),1,0)</f>
        <v>0</v>
      </c>
      <c r="CW69">
        <f>IF(OR('Qualitative Daten'!CW76="x-3",'Qualitative Daten'!CW76="-3+x"),1,0)</f>
        <v>0</v>
      </c>
      <c r="CX69">
        <f>IF(OR('Qualitative Daten'!CX76="2a",'Qualitative Daten'!CX76="a+a",'Qualitative Daten'!CX76="a*2",'Qualitative Daten'!CX76="2*a"),1,0)</f>
        <v>0</v>
      </c>
      <c r="CZ69">
        <f t="shared" si="10"/>
        <v>5</v>
      </c>
      <c r="DA69">
        <f t="shared" si="11"/>
        <v>95</v>
      </c>
      <c r="DB69">
        <f>COUNTIF('Qualitative Daten'!C76:CX76,999)</f>
        <v>0</v>
      </c>
      <c r="DC69">
        <f t="shared" si="12"/>
        <v>95</v>
      </c>
      <c r="DD69" s="2">
        <f t="shared" si="13"/>
        <v>0.05</v>
      </c>
      <c r="DE69" s="2">
        <f t="shared" si="14"/>
        <v>2.4390243902439025E-2</v>
      </c>
      <c r="DF69" s="2">
        <f t="shared" si="15"/>
        <v>7.1428571428571425E-2</v>
      </c>
      <c r="DG69" s="2">
        <f t="shared" si="16"/>
        <v>0.22222222222222221</v>
      </c>
      <c r="DH69" s="2">
        <f t="shared" si="17"/>
        <v>0</v>
      </c>
      <c r="DI69" s="2">
        <f t="shared" si="18"/>
        <v>0</v>
      </c>
      <c r="DJ69" s="2">
        <f t="shared" si="19"/>
        <v>8.3333333333333329E-2</v>
      </c>
    </row>
    <row r="70" spans="1:114" x14ac:dyDescent="0.35">
      <c r="A70">
        <f>'Qualitative Daten'!A77</f>
        <v>0</v>
      </c>
      <c r="B70">
        <f>'Qualitative Daten'!B77</f>
        <v>0</v>
      </c>
      <c r="C70">
        <f>IF('Qualitative Daten'!C77=7000,1,0)</f>
        <v>0</v>
      </c>
      <c r="D70">
        <f>IF('Qualitative Daten'!D77=5300,1,0)</f>
        <v>0</v>
      </c>
      <c r="E70">
        <f>IF('Qualitative Daten'!E77=4080,1,0)</f>
        <v>0</v>
      </c>
      <c r="F70">
        <f>IF('Qualitative Daten'!F77=12500,1,0)</f>
        <v>0</v>
      </c>
      <c r="G70">
        <f>IF('Qualitative Daten'!G77=9900,1,0)</f>
        <v>0</v>
      </c>
      <c r="H70">
        <f>IF('Qualitative Daten'!H77=4600,1,0)</f>
        <v>0</v>
      </c>
      <c r="I70">
        <f>IF('Qualitative Daten'!I77=4000,1,0)</f>
        <v>0</v>
      </c>
      <c r="J70">
        <f>IF('Qualitative Daten'!J77=6999,1,0)</f>
        <v>0</v>
      </c>
      <c r="K70">
        <f>IF('Qualitative Daten'!K77=2490,1,0)</f>
        <v>0</v>
      </c>
      <c r="L70">
        <f>IF('Qualitative Daten'!L77=3900,1,0)</f>
        <v>0</v>
      </c>
      <c r="M70">
        <f>IF('Qualitative Daten'!M77="&gt;",1,0)</f>
        <v>0</v>
      </c>
      <c r="N70">
        <f>IF('Qualitative Daten'!N77="&gt;",1,0)</f>
        <v>0</v>
      </c>
      <c r="O70">
        <f>IF('Qualitative Daten'!O77="&lt;",1,0)</f>
        <v>0</v>
      </c>
      <c r="P70">
        <f>IF('Qualitative Daten'!P77=500,1,0)</f>
        <v>0</v>
      </c>
      <c r="Q70">
        <f>IF('Qualitative Daten'!Q77=836,1,0)</f>
        <v>0</v>
      </c>
      <c r="R70">
        <f>IF('Qualitative Daten'!R77=4500,1,0)</f>
        <v>0</v>
      </c>
      <c r="S70">
        <f>IF('Qualitative Daten'!S77=64000,1,0)</f>
        <v>0</v>
      </c>
      <c r="T70">
        <f>IF('Qualitative Daten'!T77=699,1,0)</f>
        <v>0</v>
      </c>
      <c r="U70">
        <f>IF('Qualitative Daten'!U77=254,1,0)</f>
        <v>0</v>
      </c>
      <c r="V70">
        <f>IF('Qualitative Daten'!V77=2500,1,0)</f>
        <v>0</v>
      </c>
      <c r="W70">
        <f>IF('Qualitative Daten'!W77=49000,1,0)</f>
        <v>0</v>
      </c>
      <c r="X70">
        <f>IF('Qualitative Daten'!X77=45,1,0)</f>
        <v>0</v>
      </c>
      <c r="Y70">
        <f>IF('Qualitative Daten'!Y77=699,1,0)</f>
        <v>0</v>
      </c>
      <c r="Z70">
        <f>IF('Qualitative Daten'!Z77=51,1,0)</f>
        <v>0</v>
      </c>
      <c r="AA70">
        <f>IF('Qualitative Daten'!AA77=78,1,0)</f>
        <v>0</v>
      </c>
      <c r="AB70">
        <f>IF('Qualitative Daten'!AB77=6,1,0)</f>
        <v>0</v>
      </c>
      <c r="AC70">
        <f>IF('Qualitative Daten'!AC77=80,1,0)</f>
        <v>0</v>
      </c>
      <c r="AD70">
        <f>IF('Qualitative Daten'!AD77=32,1,0)</f>
        <v>0</v>
      </c>
      <c r="AE70">
        <f>IF('Qualitative Daten'!AE77=0,1,0)</f>
        <v>1</v>
      </c>
      <c r="AF70">
        <f>IF('Qualitative Daten'!AF77=35000,1,0)</f>
        <v>0</v>
      </c>
      <c r="AG70">
        <f>IF('Qualitative Daten'!AG77=1000,1,0)</f>
        <v>0</v>
      </c>
      <c r="AH70">
        <f>IF('Qualitative Daten'!AH77=8,1,0)</f>
        <v>0</v>
      </c>
      <c r="AI70">
        <f>IF('Qualitative Daten'!AI77=1,1,0)</f>
        <v>0</v>
      </c>
      <c r="AJ70">
        <f>IF('Qualitative Daten'!AJ77=7,1,0)</f>
        <v>0</v>
      </c>
      <c r="AK70">
        <f>IF('Qualitative Daten'!AK77=8,1,0)</f>
        <v>0</v>
      </c>
      <c r="AL70">
        <f>IF('Qualitative Daten'!AL77=600,1,0)</f>
        <v>0</v>
      </c>
      <c r="AM70">
        <f>IF('Qualitative Daten'!AM77=800,1,0)</f>
        <v>0</v>
      </c>
      <c r="AN70">
        <f>IF('Qualitative Daten'!AN77=42,1,0)</f>
        <v>0</v>
      </c>
      <c r="AO70">
        <f>IF('Qualitative Daten'!AO77=43,1,0)</f>
        <v>0</v>
      </c>
      <c r="AP70">
        <f>IF('Qualitative Daten'!AP77=9,1,0)</f>
        <v>0</v>
      </c>
      <c r="AQ70">
        <f>IF('Qualitative Daten'!AQ77=81,1,0)</f>
        <v>0</v>
      </c>
      <c r="AR70">
        <f>IF('Qualitative Daten'!AR77=1,1,0)</f>
        <v>0</v>
      </c>
      <c r="AS70">
        <f>IF('Qualitative Daten'!AS77=1,1,0)</f>
        <v>0</v>
      </c>
      <c r="AT70">
        <f>IF(OR('Qualitative Daten'!AT77=0.6,'Qualitative Daten'!AT77="3'5"),1,0)</f>
        <v>0</v>
      </c>
      <c r="AU70">
        <f>IF(OR('Qualitative Daten'!AU77=2.25,'Qualitative Daten'!AU77="2,1'4",'Qualitative Daten'!AU77="9'4"),1,0)</f>
        <v>0</v>
      </c>
      <c r="AV70">
        <f>IF('Qualitative Daten'!AV77=3,1,0)</f>
        <v>0</v>
      </c>
      <c r="AW70">
        <f>IF('Qualitative Daten'!AW77=6,1,0)</f>
        <v>0</v>
      </c>
      <c r="AX70">
        <f>IF('Qualitative Daten'!AX77=0,1,0)</f>
        <v>1</v>
      </c>
      <c r="AY70">
        <f>IF('Qualitative Daten'!AY77=3,1,0)</f>
        <v>0</v>
      </c>
      <c r="AZ70">
        <f>IF(OR('Qualitative Daten'!AZ77="7'5",'Qualitative Daten'!AZ77="1,2'5"),1,0)</f>
        <v>0</v>
      </c>
      <c r="BA70">
        <f>IF('Qualitative Daten'!BA77="1'8",1,0)</f>
        <v>0</v>
      </c>
      <c r="BB70">
        <f>IF('Qualitative Daten'!BB77="12'25",1,0)</f>
        <v>0</v>
      </c>
      <c r="BC70">
        <f>IF(OR('Qualitative Daten'!BC77="6'15",'Qualitative Daten'!BC77="2'5",'Qualitative Daten'!BC77="90'225",'Qualitative Daten'!BC77=0.4),1,0)</f>
        <v>0</v>
      </c>
      <c r="BD70">
        <f>IF(OR('Qualitative Daten'!BD77="9'2",'Qualitative Daten'!BD77=4.5,'Qualitative Daten'!BD77="4,1'2"),1,0)</f>
        <v>0</v>
      </c>
      <c r="BE70">
        <f>IF('Qualitative Daten'!BE77="15'16",1,0)</f>
        <v>0</v>
      </c>
      <c r="BF70">
        <f>IF('Qualitative Daten'!BF77=2.56,1,0)</f>
        <v>0</v>
      </c>
      <c r="BG70">
        <f>IF('Qualitative Daten'!BG77=1.49,1,0)</f>
        <v>0</v>
      </c>
      <c r="BH70">
        <f>IF('Qualitative Daten'!BH77=3.5,1,0)</f>
        <v>0</v>
      </c>
      <c r="BI70">
        <f>IF('Qualitative Daten'!BI77=4.82,1,0)</f>
        <v>0</v>
      </c>
      <c r="BJ70">
        <f>IF('Qualitative Daten'!BJ77=22.38,1,0)</f>
        <v>0</v>
      </c>
      <c r="BK70">
        <f>IF(AND('Qualitative Daten'!BK77&gt;2.6,'Qualitative Daten'!BK77&lt;&gt;999),1,0)</f>
        <v>0</v>
      </c>
      <c r="BL70">
        <f>IF('Qualitative Daten'!BL77&lt;0.06,1,0)</f>
        <v>1</v>
      </c>
      <c r="BM70">
        <f>IF(AND('Qualitative Daten'!BM77&gt;-2.5,'Qualitative Daten'!BM77&lt;&gt;999),1,0)</f>
        <v>1</v>
      </c>
      <c r="BN70">
        <f>IF('Qualitative Daten'!BN77&lt;-0.3,1,0)</f>
        <v>0</v>
      </c>
      <c r="BO70">
        <f>IF('Qualitative Daten'!BO77=-2,1,0)</f>
        <v>0</v>
      </c>
      <c r="BP70">
        <f>IF('Qualitative Daten'!BP77=-4,1,0)</f>
        <v>0</v>
      </c>
      <c r="BQ70">
        <f>IF('Qualitative Daten'!BQ77=-8,1,0)</f>
        <v>0</v>
      </c>
      <c r="BR70">
        <f>IF('Qualitative Daten'!BR77=-6,1,0)</f>
        <v>0</v>
      </c>
      <c r="BS70">
        <f>IF('Qualitative Daten'!BS77=15,1,0)</f>
        <v>0</v>
      </c>
      <c r="BT70">
        <f>IF('Qualitative Daten'!BT77=5,1,0)</f>
        <v>0</v>
      </c>
      <c r="BU70">
        <f>IF('Qualitative Daten'!BU77=2,1,0)</f>
        <v>0</v>
      </c>
      <c r="BV70">
        <f>IF('Qualitative Daten'!BV77=-12,1,0)</f>
        <v>0</v>
      </c>
      <c r="BW70">
        <f>IF('Qualitative Daten'!BW77=17,1,0)</f>
        <v>0</v>
      </c>
      <c r="BX70">
        <f>IF('Qualitative Daten'!BX77=-4,1,0)</f>
        <v>0</v>
      </c>
      <c r="BY70">
        <f>IF('Qualitative Daten'!BY77=2,1,0)</f>
        <v>0</v>
      </c>
      <c r="BZ70">
        <f>IF('Qualitative Daten'!BZ77=6,1,0)</f>
        <v>0</v>
      </c>
      <c r="CA70">
        <f>IF('Qualitative Daten'!CA77=12,1,0)</f>
        <v>0</v>
      </c>
      <c r="CB70">
        <f>IF('Qualitative Daten'!CB77=80,1,0)</f>
        <v>0</v>
      </c>
      <c r="CC70">
        <f>IF('Qualitative Daten'!CC77=750,1,0)</f>
        <v>0</v>
      </c>
      <c r="CD70">
        <f>IF('Qualitative Daten'!CD77=27,1,0)</f>
        <v>0</v>
      </c>
      <c r="CE70">
        <f>IF('Qualitative Daten'!CE77=200,1,0)</f>
        <v>0</v>
      </c>
      <c r="CF70">
        <f>IF('Qualitative Daten'!CF77=3,1,0)</f>
        <v>0</v>
      </c>
      <c r="CG70">
        <f>IF('Qualitative Daten'!CG77=1,1,0)</f>
        <v>0</v>
      </c>
      <c r="CH70">
        <f>IF('Qualitative Daten'!CH77=75,1,0)</f>
        <v>0</v>
      </c>
      <c r="CI70">
        <f>IF('Qualitative Daten'!CI77=50,1,0)</f>
        <v>0</v>
      </c>
      <c r="CJ70">
        <f>IF('Qualitative Daten'!CJ77=20,1,0)</f>
        <v>0</v>
      </c>
      <c r="CK70">
        <f>IF('Qualitative Daten'!CK77=45,1,0)</f>
        <v>0</v>
      </c>
      <c r="CL70">
        <f>IF('Qualitative Daten'!CL77=20,1,0)</f>
        <v>0</v>
      </c>
      <c r="CM70">
        <f>IF(OR('Qualitative Daten'!CM77="a+a+4+4",'Qualitative Daten'!CM77="2a+8",'Qualitative Daten'!CM77="2a+2*4",'Qualitative Daten'!CM77="a+4+a+4",'Qualitative Daten'!CM77="2*a+2*4",'Qualitative Daten'!CM77="a*2+4*2",'Qualitative Daten'!CM77="2(a+4)"),1,0)</f>
        <v>0</v>
      </c>
      <c r="CN70">
        <f>IF('Qualitative Daten'!CN77=0,1,0)</f>
        <v>1</v>
      </c>
      <c r="CO70">
        <f>IF('Qualitative Daten'!CO77=3,1,0)</f>
        <v>0</v>
      </c>
      <c r="CP70">
        <f>IF('Qualitative Daten'!CP77=698,1,0)</f>
        <v>0</v>
      </c>
      <c r="CQ70">
        <f>IF('Qualitative Daten'!CQ77=73,1,0)</f>
        <v>0</v>
      </c>
      <c r="CR70">
        <f>IF('Qualitative Daten'!CR77=37,1,0)</f>
        <v>0</v>
      </c>
      <c r="CS70">
        <f>IF('Qualitative Daten'!CS77=2,1,0)</f>
        <v>0</v>
      </c>
      <c r="CT70">
        <f>IF('Qualitative Daten'!CT77=3,1,0)</f>
        <v>0</v>
      </c>
      <c r="CU70">
        <f>IF('Qualitative Daten'!CU77=2,1,0)</f>
        <v>0</v>
      </c>
      <c r="CV70">
        <f>IF(OR('Qualitative Daten'!CV77="x+3",'Qualitative Daten'!CV77="3+x"),1,0)</f>
        <v>0</v>
      </c>
      <c r="CW70">
        <f>IF(OR('Qualitative Daten'!CW77="x-3",'Qualitative Daten'!CW77="-3+x"),1,0)</f>
        <v>0</v>
      </c>
      <c r="CX70">
        <f>IF(OR('Qualitative Daten'!CX77="2a",'Qualitative Daten'!CX77="a+a",'Qualitative Daten'!CX77="a*2",'Qualitative Daten'!CX77="2*a"),1,0)</f>
        <v>0</v>
      </c>
      <c r="CZ70">
        <f t="shared" si="10"/>
        <v>5</v>
      </c>
      <c r="DA70">
        <f t="shared" si="11"/>
        <v>95</v>
      </c>
      <c r="DB70">
        <f>COUNTIF('Qualitative Daten'!C77:CX77,999)</f>
        <v>0</v>
      </c>
      <c r="DC70">
        <f t="shared" si="12"/>
        <v>95</v>
      </c>
      <c r="DD70" s="2">
        <f t="shared" si="13"/>
        <v>0.05</v>
      </c>
      <c r="DE70" s="2">
        <f t="shared" si="14"/>
        <v>2.4390243902439025E-2</v>
      </c>
      <c r="DF70" s="2">
        <f t="shared" si="15"/>
        <v>7.1428571428571425E-2</v>
      </c>
      <c r="DG70" s="2">
        <f t="shared" si="16"/>
        <v>0.22222222222222221</v>
      </c>
      <c r="DH70" s="2">
        <f t="shared" si="17"/>
        <v>0</v>
      </c>
      <c r="DI70" s="2">
        <f t="shared" si="18"/>
        <v>0</v>
      </c>
      <c r="DJ70" s="2">
        <f t="shared" si="19"/>
        <v>8.3333333333333329E-2</v>
      </c>
    </row>
    <row r="71" spans="1:114" x14ac:dyDescent="0.35">
      <c r="A71">
        <f>'Qualitative Daten'!A78</f>
        <v>0</v>
      </c>
      <c r="B71">
        <f>'Qualitative Daten'!B78</f>
        <v>0</v>
      </c>
      <c r="C71">
        <f>IF('Qualitative Daten'!C78=7000,1,0)</f>
        <v>0</v>
      </c>
      <c r="D71">
        <f>IF('Qualitative Daten'!D78=5300,1,0)</f>
        <v>0</v>
      </c>
      <c r="E71">
        <f>IF('Qualitative Daten'!E78=4080,1,0)</f>
        <v>0</v>
      </c>
      <c r="F71">
        <f>IF('Qualitative Daten'!F78=12500,1,0)</f>
        <v>0</v>
      </c>
      <c r="G71">
        <f>IF('Qualitative Daten'!G78=9900,1,0)</f>
        <v>0</v>
      </c>
      <c r="H71">
        <f>IF('Qualitative Daten'!H78=4600,1,0)</f>
        <v>0</v>
      </c>
      <c r="I71">
        <f>IF('Qualitative Daten'!I78=4000,1,0)</f>
        <v>0</v>
      </c>
      <c r="J71">
        <f>IF('Qualitative Daten'!J78=6999,1,0)</f>
        <v>0</v>
      </c>
      <c r="K71">
        <f>IF('Qualitative Daten'!K78=2490,1,0)</f>
        <v>0</v>
      </c>
      <c r="L71">
        <f>IF('Qualitative Daten'!L78=3900,1,0)</f>
        <v>0</v>
      </c>
      <c r="M71">
        <f>IF('Qualitative Daten'!M78="&gt;",1,0)</f>
        <v>0</v>
      </c>
      <c r="N71">
        <f>IF('Qualitative Daten'!N78="&gt;",1,0)</f>
        <v>0</v>
      </c>
      <c r="O71">
        <f>IF('Qualitative Daten'!O78="&lt;",1,0)</f>
        <v>0</v>
      </c>
      <c r="P71">
        <f>IF('Qualitative Daten'!P78=500,1,0)</f>
        <v>0</v>
      </c>
      <c r="Q71">
        <f>IF('Qualitative Daten'!Q78=836,1,0)</f>
        <v>0</v>
      </c>
      <c r="R71">
        <f>IF('Qualitative Daten'!R78=4500,1,0)</f>
        <v>0</v>
      </c>
      <c r="S71">
        <f>IF('Qualitative Daten'!S78=64000,1,0)</f>
        <v>0</v>
      </c>
      <c r="T71">
        <f>IF('Qualitative Daten'!T78=699,1,0)</f>
        <v>0</v>
      </c>
      <c r="U71">
        <f>IF('Qualitative Daten'!U78=254,1,0)</f>
        <v>0</v>
      </c>
      <c r="V71">
        <f>IF('Qualitative Daten'!V78=2500,1,0)</f>
        <v>0</v>
      </c>
      <c r="W71">
        <f>IF('Qualitative Daten'!W78=49000,1,0)</f>
        <v>0</v>
      </c>
      <c r="X71">
        <f>IF('Qualitative Daten'!X78=45,1,0)</f>
        <v>0</v>
      </c>
      <c r="Y71">
        <f>IF('Qualitative Daten'!Y78=699,1,0)</f>
        <v>0</v>
      </c>
      <c r="Z71">
        <f>IF('Qualitative Daten'!Z78=51,1,0)</f>
        <v>0</v>
      </c>
      <c r="AA71">
        <f>IF('Qualitative Daten'!AA78=78,1,0)</f>
        <v>0</v>
      </c>
      <c r="AB71">
        <f>IF('Qualitative Daten'!AB78=6,1,0)</f>
        <v>0</v>
      </c>
      <c r="AC71">
        <f>IF('Qualitative Daten'!AC78=80,1,0)</f>
        <v>0</v>
      </c>
      <c r="AD71">
        <f>IF('Qualitative Daten'!AD78=32,1,0)</f>
        <v>0</v>
      </c>
      <c r="AE71">
        <f>IF('Qualitative Daten'!AE78=0,1,0)</f>
        <v>1</v>
      </c>
      <c r="AF71">
        <f>IF('Qualitative Daten'!AF78=35000,1,0)</f>
        <v>0</v>
      </c>
      <c r="AG71">
        <f>IF('Qualitative Daten'!AG78=1000,1,0)</f>
        <v>0</v>
      </c>
      <c r="AH71">
        <f>IF('Qualitative Daten'!AH78=8,1,0)</f>
        <v>0</v>
      </c>
      <c r="AI71">
        <f>IF('Qualitative Daten'!AI78=1,1,0)</f>
        <v>0</v>
      </c>
      <c r="AJ71">
        <f>IF('Qualitative Daten'!AJ78=7,1,0)</f>
        <v>0</v>
      </c>
      <c r="AK71">
        <f>IF('Qualitative Daten'!AK78=8,1,0)</f>
        <v>0</v>
      </c>
      <c r="AL71">
        <f>IF('Qualitative Daten'!AL78=600,1,0)</f>
        <v>0</v>
      </c>
      <c r="AM71">
        <f>IF('Qualitative Daten'!AM78=800,1,0)</f>
        <v>0</v>
      </c>
      <c r="AN71">
        <f>IF('Qualitative Daten'!AN78=42,1,0)</f>
        <v>0</v>
      </c>
      <c r="AO71">
        <f>IF('Qualitative Daten'!AO78=43,1,0)</f>
        <v>0</v>
      </c>
      <c r="AP71">
        <f>IF('Qualitative Daten'!AP78=9,1,0)</f>
        <v>0</v>
      </c>
      <c r="AQ71">
        <f>IF('Qualitative Daten'!AQ78=81,1,0)</f>
        <v>0</v>
      </c>
      <c r="AR71">
        <f>IF('Qualitative Daten'!AR78=1,1,0)</f>
        <v>0</v>
      </c>
      <c r="AS71">
        <f>IF('Qualitative Daten'!AS78=1,1,0)</f>
        <v>0</v>
      </c>
      <c r="AT71">
        <f>IF(OR('Qualitative Daten'!AT78=0.6,'Qualitative Daten'!AT78="3'5"),1,0)</f>
        <v>0</v>
      </c>
      <c r="AU71">
        <f>IF(OR('Qualitative Daten'!AU78=2.25,'Qualitative Daten'!AU78="2,1'4",'Qualitative Daten'!AU78="9'4"),1,0)</f>
        <v>0</v>
      </c>
      <c r="AV71">
        <f>IF('Qualitative Daten'!AV78=3,1,0)</f>
        <v>0</v>
      </c>
      <c r="AW71">
        <f>IF('Qualitative Daten'!AW78=6,1,0)</f>
        <v>0</v>
      </c>
      <c r="AX71">
        <f>IF('Qualitative Daten'!AX78=0,1,0)</f>
        <v>1</v>
      </c>
      <c r="AY71">
        <f>IF('Qualitative Daten'!AY78=3,1,0)</f>
        <v>0</v>
      </c>
      <c r="AZ71">
        <f>IF(OR('Qualitative Daten'!AZ78="7'5",'Qualitative Daten'!AZ78="1,2'5"),1,0)</f>
        <v>0</v>
      </c>
      <c r="BA71">
        <f>IF('Qualitative Daten'!BA78="1'8",1,0)</f>
        <v>0</v>
      </c>
      <c r="BB71">
        <f>IF('Qualitative Daten'!BB78="12'25",1,0)</f>
        <v>0</v>
      </c>
      <c r="BC71">
        <f>IF(OR('Qualitative Daten'!BC78="6'15",'Qualitative Daten'!BC78="2'5",'Qualitative Daten'!BC78="90'225",'Qualitative Daten'!BC78=0.4),1,0)</f>
        <v>0</v>
      </c>
      <c r="BD71">
        <f>IF(OR('Qualitative Daten'!BD78="9'2",'Qualitative Daten'!BD78=4.5,'Qualitative Daten'!BD78="4,1'2"),1,0)</f>
        <v>0</v>
      </c>
      <c r="BE71">
        <f>IF('Qualitative Daten'!BE78="15'16",1,0)</f>
        <v>0</v>
      </c>
      <c r="BF71">
        <f>IF('Qualitative Daten'!BF78=2.56,1,0)</f>
        <v>0</v>
      </c>
      <c r="BG71">
        <f>IF('Qualitative Daten'!BG78=1.49,1,0)</f>
        <v>0</v>
      </c>
      <c r="BH71">
        <f>IF('Qualitative Daten'!BH78=3.5,1,0)</f>
        <v>0</v>
      </c>
      <c r="BI71">
        <f>IF('Qualitative Daten'!BI78=4.82,1,0)</f>
        <v>0</v>
      </c>
      <c r="BJ71">
        <f>IF('Qualitative Daten'!BJ78=22.38,1,0)</f>
        <v>0</v>
      </c>
      <c r="BK71">
        <f>IF(AND('Qualitative Daten'!BK78&gt;2.6,'Qualitative Daten'!BK78&lt;&gt;999),1,0)</f>
        <v>0</v>
      </c>
      <c r="BL71">
        <f>IF('Qualitative Daten'!BL78&lt;0.06,1,0)</f>
        <v>1</v>
      </c>
      <c r="BM71">
        <f>IF(AND('Qualitative Daten'!BM78&gt;-2.5,'Qualitative Daten'!BM78&lt;&gt;999),1,0)</f>
        <v>1</v>
      </c>
      <c r="BN71">
        <f>IF('Qualitative Daten'!BN78&lt;-0.3,1,0)</f>
        <v>0</v>
      </c>
      <c r="BO71">
        <f>IF('Qualitative Daten'!BO78=-2,1,0)</f>
        <v>0</v>
      </c>
      <c r="BP71">
        <f>IF('Qualitative Daten'!BP78=-4,1,0)</f>
        <v>0</v>
      </c>
      <c r="BQ71">
        <f>IF('Qualitative Daten'!BQ78=-8,1,0)</f>
        <v>0</v>
      </c>
      <c r="BR71">
        <f>IF('Qualitative Daten'!BR78=-6,1,0)</f>
        <v>0</v>
      </c>
      <c r="BS71">
        <f>IF('Qualitative Daten'!BS78=15,1,0)</f>
        <v>0</v>
      </c>
      <c r="BT71">
        <f>IF('Qualitative Daten'!BT78=5,1,0)</f>
        <v>0</v>
      </c>
      <c r="BU71">
        <f>IF('Qualitative Daten'!BU78=2,1,0)</f>
        <v>0</v>
      </c>
      <c r="BV71">
        <f>IF('Qualitative Daten'!BV78=-12,1,0)</f>
        <v>0</v>
      </c>
      <c r="BW71">
        <f>IF('Qualitative Daten'!BW78=17,1,0)</f>
        <v>0</v>
      </c>
      <c r="BX71">
        <f>IF('Qualitative Daten'!BX78=-4,1,0)</f>
        <v>0</v>
      </c>
      <c r="BY71">
        <f>IF('Qualitative Daten'!BY78=2,1,0)</f>
        <v>0</v>
      </c>
      <c r="BZ71">
        <f>IF('Qualitative Daten'!BZ78=6,1,0)</f>
        <v>0</v>
      </c>
      <c r="CA71">
        <f>IF('Qualitative Daten'!CA78=12,1,0)</f>
        <v>0</v>
      </c>
      <c r="CB71">
        <f>IF('Qualitative Daten'!CB78=80,1,0)</f>
        <v>0</v>
      </c>
      <c r="CC71">
        <f>IF('Qualitative Daten'!CC78=750,1,0)</f>
        <v>0</v>
      </c>
      <c r="CD71">
        <f>IF('Qualitative Daten'!CD78=27,1,0)</f>
        <v>0</v>
      </c>
      <c r="CE71">
        <f>IF('Qualitative Daten'!CE78=200,1,0)</f>
        <v>0</v>
      </c>
      <c r="CF71">
        <f>IF('Qualitative Daten'!CF78=3,1,0)</f>
        <v>0</v>
      </c>
      <c r="CG71">
        <f>IF('Qualitative Daten'!CG78=1,1,0)</f>
        <v>0</v>
      </c>
      <c r="CH71">
        <f>IF('Qualitative Daten'!CH78=75,1,0)</f>
        <v>0</v>
      </c>
      <c r="CI71">
        <f>IF('Qualitative Daten'!CI78=50,1,0)</f>
        <v>0</v>
      </c>
      <c r="CJ71">
        <f>IF('Qualitative Daten'!CJ78=20,1,0)</f>
        <v>0</v>
      </c>
      <c r="CK71">
        <f>IF('Qualitative Daten'!CK78=45,1,0)</f>
        <v>0</v>
      </c>
      <c r="CL71">
        <f>IF('Qualitative Daten'!CL78=20,1,0)</f>
        <v>0</v>
      </c>
      <c r="CM71">
        <f>IF(OR('Qualitative Daten'!CM78="a+a+4+4",'Qualitative Daten'!CM78="2a+8",'Qualitative Daten'!CM78="2a+2*4",'Qualitative Daten'!CM78="a+4+a+4",'Qualitative Daten'!CM78="2*a+2*4",'Qualitative Daten'!CM78="a*2+4*2",'Qualitative Daten'!CM78="2(a+4)"),1,0)</f>
        <v>0</v>
      </c>
      <c r="CN71">
        <f>IF('Qualitative Daten'!CN78=0,1,0)</f>
        <v>1</v>
      </c>
      <c r="CO71">
        <f>IF('Qualitative Daten'!CO78=3,1,0)</f>
        <v>0</v>
      </c>
      <c r="CP71">
        <f>IF('Qualitative Daten'!CP78=698,1,0)</f>
        <v>0</v>
      </c>
      <c r="CQ71">
        <f>IF('Qualitative Daten'!CQ78=73,1,0)</f>
        <v>0</v>
      </c>
      <c r="CR71">
        <f>IF('Qualitative Daten'!CR78=37,1,0)</f>
        <v>0</v>
      </c>
      <c r="CS71">
        <f>IF('Qualitative Daten'!CS78=2,1,0)</f>
        <v>0</v>
      </c>
      <c r="CT71">
        <f>IF('Qualitative Daten'!CT78=3,1,0)</f>
        <v>0</v>
      </c>
      <c r="CU71">
        <f>IF('Qualitative Daten'!CU78=2,1,0)</f>
        <v>0</v>
      </c>
      <c r="CV71">
        <f>IF(OR('Qualitative Daten'!CV78="x+3",'Qualitative Daten'!CV78="3+x"),1,0)</f>
        <v>0</v>
      </c>
      <c r="CW71">
        <f>IF(OR('Qualitative Daten'!CW78="x-3",'Qualitative Daten'!CW78="-3+x"),1,0)</f>
        <v>0</v>
      </c>
      <c r="CX71">
        <f>IF(OR('Qualitative Daten'!CX78="2a",'Qualitative Daten'!CX78="a+a",'Qualitative Daten'!CX78="a*2",'Qualitative Daten'!CX78="2*a"),1,0)</f>
        <v>0</v>
      </c>
      <c r="CZ71">
        <f t="shared" si="10"/>
        <v>5</v>
      </c>
      <c r="DA71">
        <f t="shared" si="11"/>
        <v>95</v>
      </c>
      <c r="DB71">
        <f>COUNTIF('Qualitative Daten'!C78:CX78,999)</f>
        <v>0</v>
      </c>
      <c r="DC71">
        <f t="shared" si="12"/>
        <v>95</v>
      </c>
      <c r="DD71" s="2">
        <f t="shared" si="13"/>
        <v>0.05</v>
      </c>
      <c r="DE71" s="2">
        <f t="shared" si="14"/>
        <v>2.4390243902439025E-2</v>
      </c>
      <c r="DF71" s="2">
        <f t="shared" si="15"/>
        <v>7.1428571428571425E-2</v>
      </c>
      <c r="DG71" s="2">
        <f t="shared" si="16"/>
        <v>0.22222222222222221</v>
      </c>
      <c r="DH71" s="2">
        <f t="shared" si="17"/>
        <v>0</v>
      </c>
      <c r="DI71" s="2">
        <f t="shared" si="18"/>
        <v>0</v>
      </c>
      <c r="DJ71" s="2">
        <f t="shared" si="19"/>
        <v>8.3333333333333329E-2</v>
      </c>
    </row>
    <row r="72" spans="1:114" x14ac:dyDescent="0.35">
      <c r="A72">
        <f>'Qualitative Daten'!A79</f>
        <v>0</v>
      </c>
      <c r="B72">
        <f>'Qualitative Daten'!B79</f>
        <v>0</v>
      </c>
      <c r="C72">
        <f>IF('Qualitative Daten'!C79=7000,1,0)</f>
        <v>0</v>
      </c>
      <c r="D72">
        <f>IF('Qualitative Daten'!D79=5300,1,0)</f>
        <v>0</v>
      </c>
      <c r="E72">
        <f>IF('Qualitative Daten'!E79=4080,1,0)</f>
        <v>0</v>
      </c>
      <c r="F72">
        <f>IF('Qualitative Daten'!F79=12500,1,0)</f>
        <v>0</v>
      </c>
      <c r="G72">
        <f>IF('Qualitative Daten'!G79=9900,1,0)</f>
        <v>0</v>
      </c>
      <c r="H72">
        <f>IF('Qualitative Daten'!H79=4600,1,0)</f>
        <v>0</v>
      </c>
      <c r="I72">
        <f>IF('Qualitative Daten'!I79=4000,1,0)</f>
        <v>0</v>
      </c>
      <c r="J72">
        <f>IF('Qualitative Daten'!J79=6999,1,0)</f>
        <v>0</v>
      </c>
      <c r="K72">
        <f>IF('Qualitative Daten'!K79=2490,1,0)</f>
        <v>0</v>
      </c>
      <c r="L72">
        <f>IF('Qualitative Daten'!L79=3900,1,0)</f>
        <v>0</v>
      </c>
      <c r="M72">
        <f>IF('Qualitative Daten'!M79="&gt;",1,0)</f>
        <v>0</v>
      </c>
      <c r="N72">
        <f>IF('Qualitative Daten'!N79="&gt;",1,0)</f>
        <v>0</v>
      </c>
      <c r="O72">
        <f>IF('Qualitative Daten'!O79="&lt;",1,0)</f>
        <v>0</v>
      </c>
      <c r="P72">
        <f>IF('Qualitative Daten'!P79=500,1,0)</f>
        <v>0</v>
      </c>
      <c r="Q72">
        <f>IF('Qualitative Daten'!Q79=836,1,0)</f>
        <v>0</v>
      </c>
      <c r="R72">
        <f>IF('Qualitative Daten'!R79=4500,1,0)</f>
        <v>0</v>
      </c>
      <c r="S72">
        <f>IF('Qualitative Daten'!S79=64000,1,0)</f>
        <v>0</v>
      </c>
      <c r="T72">
        <f>IF('Qualitative Daten'!T79=699,1,0)</f>
        <v>0</v>
      </c>
      <c r="U72">
        <f>IF('Qualitative Daten'!U79=254,1,0)</f>
        <v>0</v>
      </c>
      <c r="V72">
        <f>IF('Qualitative Daten'!V79=2500,1,0)</f>
        <v>0</v>
      </c>
      <c r="W72">
        <f>IF('Qualitative Daten'!W79=49000,1,0)</f>
        <v>0</v>
      </c>
      <c r="X72">
        <f>IF('Qualitative Daten'!X79=45,1,0)</f>
        <v>0</v>
      </c>
      <c r="Y72">
        <f>IF('Qualitative Daten'!Y79=699,1,0)</f>
        <v>0</v>
      </c>
      <c r="Z72">
        <f>IF('Qualitative Daten'!Z79=51,1,0)</f>
        <v>0</v>
      </c>
      <c r="AA72">
        <f>IF('Qualitative Daten'!AA79=78,1,0)</f>
        <v>0</v>
      </c>
      <c r="AB72">
        <f>IF('Qualitative Daten'!AB79=6,1,0)</f>
        <v>0</v>
      </c>
      <c r="AC72">
        <f>IF('Qualitative Daten'!AC79=80,1,0)</f>
        <v>0</v>
      </c>
      <c r="AD72">
        <f>IF('Qualitative Daten'!AD79=32,1,0)</f>
        <v>0</v>
      </c>
      <c r="AE72">
        <f>IF('Qualitative Daten'!AE79=0,1,0)</f>
        <v>1</v>
      </c>
      <c r="AF72">
        <f>IF('Qualitative Daten'!AF79=35000,1,0)</f>
        <v>0</v>
      </c>
      <c r="AG72">
        <f>IF('Qualitative Daten'!AG79=1000,1,0)</f>
        <v>0</v>
      </c>
      <c r="AH72">
        <f>IF('Qualitative Daten'!AH79=8,1,0)</f>
        <v>0</v>
      </c>
      <c r="AI72">
        <f>IF('Qualitative Daten'!AI79=1,1,0)</f>
        <v>0</v>
      </c>
      <c r="AJ72">
        <f>IF('Qualitative Daten'!AJ79=7,1,0)</f>
        <v>0</v>
      </c>
      <c r="AK72">
        <f>IF('Qualitative Daten'!AK79=8,1,0)</f>
        <v>0</v>
      </c>
      <c r="AL72">
        <f>IF('Qualitative Daten'!AL79=600,1,0)</f>
        <v>0</v>
      </c>
      <c r="AM72">
        <f>IF('Qualitative Daten'!AM79=800,1,0)</f>
        <v>0</v>
      </c>
      <c r="AN72">
        <f>IF('Qualitative Daten'!AN79=42,1,0)</f>
        <v>0</v>
      </c>
      <c r="AO72">
        <f>IF('Qualitative Daten'!AO79=43,1,0)</f>
        <v>0</v>
      </c>
      <c r="AP72">
        <f>IF('Qualitative Daten'!AP79=9,1,0)</f>
        <v>0</v>
      </c>
      <c r="AQ72">
        <f>IF('Qualitative Daten'!AQ79=81,1,0)</f>
        <v>0</v>
      </c>
      <c r="AR72">
        <f>IF('Qualitative Daten'!AR79=1,1,0)</f>
        <v>0</v>
      </c>
      <c r="AS72">
        <f>IF('Qualitative Daten'!AS79=1,1,0)</f>
        <v>0</v>
      </c>
      <c r="AT72">
        <f>IF(OR('Qualitative Daten'!AT79=0.6,'Qualitative Daten'!AT79="3'5"),1,0)</f>
        <v>0</v>
      </c>
      <c r="AU72">
        <f>IF(OR('Qualitative Daten'!AU79=2.25,'Qualitative Daten'!AU79="2,1'4",'Qualitative Daten'!AU79="9'4"),1,0)</f>
        <v>0</v>
      </c>
      <c r="AV72">
        <f>IF('Qualitative Daten'!AV79=3,1,0)</f>
        <v>0</v>
      </c>
      <c r="AW72">
        <f>IF('Qualitative Daten'!AW79=6,1,0)</f>
        <v>0</v>
      </c>
      <c r="AX72">
        <f>IF('Qualitative Daten'!AX79=0,1,0)</f>
        <v>1</v>
      </c>
      <c r="AY72">
        <f>IF('Qualitative Daten'!AY79=3,1,0)</f>
        <v>0</v>
      </c>
      <c r="AZ72">
        <f>IF(OR('Qualitative Daten'!AZ79="7'5",'Qualitative Daten'!AZ79="1,2'5"),1,0)</f>
        <v>0</v>
      </c>
      <c r="BA72">
        <f>IF('Qualitative Daten'!BA79="1'8",1,0)</f>
        <v>0</v>
      </c>
      <c r="BB72">
        <f>IF('Qualitative Daten'!BB79="12'25",1,0)</f>
        <v>0</v>
      </c>
      <c r="BC72">
        <f>IF(OR('Qualitative Daten'!BC79="6'15",'Qualitative Daten'!BC79="2'5",'Qualitative Daten'!BC79="90'225",'Qualitative Daten'!BC79=0.4),1,0)</f>
        <v>0</v>
      </c>
      <c r="BD72">
        <f>IF(OR('Qualitative Daten'!BD79="9'2",'Qualitative Daten'!BD79=4.5,'Qualitative Daten'!BD79="4,1'2"),1,0)</f>
        <v>0</v>
      </c>
      <c r="BE72">
        <f>IF('Qualitative Daten'!BE79="15'16",1,0)</f>
        <v>0</v>
      </c>
      <c r="BF72">
        <f>IF('Qualitative Daten'!BF79=2.56,1,0)</f>
        <v>0</v>
      </c>
      <c r="BG72">
        <f>IF('Qualitative Daten'!BG79=1.49,1,0)</f>
        <v>0</v>
      </c>
      <c r="BH72">
        <f>IF('Qualitative Daten'!BH79=3.5,1,0)</f>
        <v>0</v>
      </c>
      <c r="BI72">
        <f>IF('Qualitative Daten'!BI79=4.82,1,0)</f>
        <v>0</v>
      </c>
      <c r="BJ72">
        <f>IF('Qualitative Daten'!BJ79=22.38,1,0)</f>
        <v>0</v>
      </c>
      <c r="BK72">
        <f>IF(AND('Qualitative Daten'!BK79&gt;2.6,'Qualitative Daten'!BK79&lt;&gt;999),1,0)</f>
        <v>0</v>
      </c>
      <c r="BL72">
        <f>IF('Qualitative Daten'!BL79&lt;0.06,1,0)</f>
        <v>1</v>
      </c>
      <c r="BM72">
        <f>IF(AND('Qualitative Daten'!BM79&gt;-2.5,'Qualitative Daten'!BM79&lt;&gt;999),1,0)</f>
        <v>1</v>
      </c>
      <c r="BN72">
        <f>IF('Qualitative Daten'!BN79&lt;-0.3,1,0)</f>
        <v>0</v>
      </c>
      <c r="BO72">
        <f>IF('Qualitative Daten'!BO79=-2,1,0)</f>
        <v>0</v>
      </c>
      <c r="BP72">
        <f>IF('Qualitative Daten'!BP79=-4,1,0)</f>
        <v>0</v>
      </c>
      <c r="BQ72">
        <f>IF('Qualitative Daten'!BQ79=-8,1,0)</f>
        <v>0</v>
      </c>
      <c r="BR72">
        <f>IF('Qualitative Daten'!BR79=-6,1,0)</f>
        <v>0</v>
      </c>
      <c r="BS72">
        <f>IF('Qualitative Daten'!BS79=15,1,0)</f>
        <v>0</v>
      </c>
      <c r="BT72">
        <f>IF('Qualitative Daten'!BT79=5,1,0)</f>
        <v>0</v>
      </c>
      <c r="BU72">
        <f>IF('Qualitative Daten'!BU79=2,1,0)</f>
        <v>0</v>
      </c>
      <c r="BV72">
        <f>IF('Qualitative Daten'!BV79=-12,1,0)</f>
        <v>0</v>
      </c>
      <c r="BW72">
        <f>IF('Qualitative Daten'!BW79=17,1,0)</f>
        <v>0</v>
      </c>
      <c r="BX72">
        <f>IF('Qualitative Daten'!BX79=-4,1,0)</f>
        <v>0</v>
      </c>
      <c r="BY72">
        <f>IF('Qualitative Daten'!BY79=2,1,0)</f>
        <v>0</v>
      </c>
      <c r="BZ72">
        <f>IF('Qualitative Daten'!BZ79=6,1,0)</f>
        <v>0</v>
      </c>
      <c r="CA72">
        <f>IF('Qualitative Daten'!CA79=12,1,0)</f>
        <v>0</v>
      </c>
      <c r="CB72">
        <f>IF('Qualitative Daten'!CB79=80,1,0)</f>
        <v>0</v>
      </c>
      <c r="CC72">
        <f>IF('Qualitative Daten'!CC79=750,1,0)</f>
        <v>0</v>
      </c>
      <c r="CD72">
        <f>IF('Qualitative Daten'!CD79=27,1,0)</f>
        <v>0</v>
      </c>
      <c r="CE72">
        <f>IF('Qualitative Daten'!CE79=200,1,0)</f>
        <v>0</v>
      </c>
      <c r="CF72">
        <f>IF('Qualitative Daten'!CF79=3,1,0)</f>
        <v>0</v>
      </c>
      <c r="CG72">
        <f>IF('Qualitative Daten'!CG79=1,1,0)</f>
        <v>0</v>
      </c>
      <c r="CH72">
        <f>IF('Qualitative Daten'!CH79=75,1,0)</f>
        <v>0</v>
      </c>
      <c r="CI72">
        <f>IF('Qualitative Daten'!CI79=50,1,0)</f>
        <v>0</v>
      </c>
      <c r="CJ72">
        <f>IF('Qualitative Daten'!CJ79=20,1,0)</f>
        <v>0</v>
      </c>
      <c r="CK72">
        <f>IF('Qualitative Daten'!CK79=45,1,0)</f>
        <v>0</v>
      </c>
      <c r="CL72">
        <f>IF('Qualitative Daten'!CL79=20,1,0)</f>
        <v>0</v>
      </c>
      <c r="CM72">
        <f>IF(OR('Qualitative Daten'!CM79="a+a+4+4",'Qualitative Daten'!CM79="2a+8",'Qualitative Daten'!CM79="2a+2*4",'Qualitative Daten'!CM79="a+4+a+4",'Qualitative Daten'!CM79="2*a+2*4",'Qualitative Daten'!CM79="a*2+4*2",'Qualitative Daten'!CM79="2(a+4)"),1,0)</f>
        <v>0</v>
      </c>
      <c r="CN72">
        <f>IF('Qualitative Daten'!CN79=0,1,0)</f>
        <v>1</v>
      </c>
      <c r="CO72">
        <f>IF('Qualitative Daten'!CO79=3,1,0)</f>
        <v>0</v>
      </c>
      <c r="CP72">
        <f>IF('Qualitative Daten'!CP79=698,1,0)</f>
        <v>0</v>
      </c>
      <c r="CQ72">
        <f>IF('Qualitative Daten'!CQ79=73,1,0)</f>
        <v>0</v>
      </c>
      <c r="CR72">
        <f>IF('Qualitative Daten'!CR79=37,1,0)</f>
        <v>0</v>
      </c>
      <c r="CS72">
        <f>IF('Qualitative Daten'!CS79=2,1,0)</f>
        <v>0</v>
      </c>
      <c r="CT72">
        <f>IF('Qualitative Daten'!CT79=3,1,0)</f>
        <v>0</v>
      </c>
      <c r="CU72">
        <f>IF('Qualitative Daten'!CU79=2,1,0)</f>
        <v>0</v>
      </c>
      <c r="CV72">
        <f>IF(OR('Qualitative Daten'!CV79="x+3",'Qualitative Daten'!CV79="3+x"),1,0)</f>
        <v>0</v>
      </c>
      <c r="CW72">
        <f>IF(OR('Qualitative Daten'!CW79="x-3",'Qualitative Daten'!CW79="-3+x"),1,0)</f>
        <v>0</v>
      </c>
      <c r="CX72">
        <f>IF(OR('Qualitative Daten'!CX79="2a",'Qualitative Daten'!CX79="a+a",'Qualitative Daten'!CX79="a*2",'Qualitative Daten'!CX79="2*a"),1,0)</f>
        <v>0</v>
      </c>
      <c r="CZ72">
        <f t="shared" si="10"/>
        <v>5</v>
      </c>
      <c r="DA72">
        <f t="shared" si="11"/>
        <v>95</v>
      </c>
      <c r="DB72">
        <f>COUNTIF('Qualitative Daten'!C79:CX79,999)</f>
        <v>0</v>
      </c>
      <c r="DC72">
        <f t="shared" si="12"/>
        <v>95</v>
      </c>
      <c r="DD72" s="2">
        <f t="shared" si="13"/>
        <v>0.05</v>
      </c>
      <c r="DE72" s="2">
        <f t="shared" si="14"/>
        <v>2.4390243902439025E-2</v>
      </c>
      <c r="DF72" s="2">
        <f t="shared" si="15"/>
        <v>7.1428571428571425E-2</v>
      </c>
      <c r="DG72" s="2">
        <f t="shared" si="16"/>
        <v>0.22222222222222221</v>
      </c>
      <c r="DH72" s="2">
        <f t="shared" si="17"/>
        <v>0</v>
      </c>
      <c r="DI72" s="2">
        <f t="shared" si="18"/>
        <v>0</v>
      </c>
      <c r="DJ72" s="2">
        <f t="shared" si="19"/>
        <v>8.3333333333333329E-2</v>
      </c>
    </row>
    <row r="73" spans="1:114" x14ac:dyDescent="0.35">
      <c r="A73">
        <f>'Qualitative Daten'!A80</f>
        <v>0</v>
      </c>
      <c r="B73">
        <f>'Qualitative Daten'!B80</f>
        <v>0</v>
      </c>
      <c r="C73">
        <f>IF('Qualitative Daten'!C80=7000,1,0)</f>
        <v>0</v>
      </c>
      <c r="D73">
        <f>IF('Qualitative Daten'!D80=5300,1,0)</f>
        <v>0</v>
      </c>
      <c r="E73">
        <f>IF('Qualitative Daten'!E80=4080,1,0)</f>
        <v>0</v>
      </c>
      <c r="F73">
        <f>IF('Qualitative Daten'!F80=12500,1,0)</f>
        <v>0</v>
      </c>
      <c r="G73">
        <f>IF('Qualitative Daten'!G80=9900,1,0)</f>
        <v>0</v>
      </c>
      <c r="H73">
        <f>IF('Qualitative Daten'!H80=4600,1,0)</f>
        <v>0</v>
      </c>
      <c r="I73">
        <f>IF('Qualitative Daten'!I80=4000,1,0)</f>
        <v>0</v>
      </c>
      <c r="J73">
        <f>IF('Qualitative Daten'!J80=6999,1,0)</f>
        <v>0</v>
      </c>
      <c r="K73">
        <f>IF('Qualitative Daten'!K80=2490,1,0)</f>
        <v>0</v>
      </c>
      <c r="L73">
        <f>IF('Qualitative Daten'!L80=3900,1,0)</f>
        <v>0</v>
      </c>
      <c r="M73">
        <f>IF('Qualitative Daten'!M80="&gt;",1,0)</f>
        <v>0</v>
      </c>
      <c r="N73">
        <f>IF('Qualitative Daten'!N80="&gt;",1,0)</f>
        <v>0</v>
      </c>
      <c r="O73">
        <f>IF('Qualitative Daten'!O80="&lt;",1,0)</f>
        <v>0</v>
      </c>
      <c r="P73">
        <f>IF('Qualitative Daten'!P80=500,1,0)</f>
        <v>0</v>
      </c>
      <c r="Q73">
        <f>IF('Qualitative Daten'!Q80=836,1,0)</f>
        <v>0</v>
      </c>
      <c r="R73">
        <f>IF('Qualitative Daten'!R80=4500,1,0)</f>
        <v>0</v>
      </c>
      <c r="S73">
        <f>IF('Qualitative Daten'!S80=64000,1,0)</f>
        <v>0</v>
      </c>
      <c r="T73">
        <f>IF('Qualitative Daten'!T80=699,1,0)</f>
        <v>0</v>
      </c>
      <c r="U73">
        <f>IF('Qualitative Daten'!U80=254,1,0)</f>
        <v>0</v>
      </c>
      <c r="V73">
        <f>IF('Qualitative Daten'!V80=2500,1,0)</f>
        <v>0</v>
      </c>
      <c r="W73">
        <f>IF('Qualitative Daten'!W80=49000,1,0)</f>
        <v>0</v>
      </c>
      <c r="X73">
        <f>IF('Qualitative Daten'!X80=45,1,0)</f>
        <v>0</v>
      </c>
      <c r="Y73">
        <f>IF('Qualitative Daten'!Y80=699,1,0)</f>
        <v>0</v>
      </c>
      <c r="Z73">
        <f>IF('Qualitative Daten'!Z80=51,1,0)</f>
        <v>0</v>
      </c>
      <c r="AA73">
        <f>IF('Qualitative Daten'!AA80=78,1,0)</f>
        <v>0</v>
      </c>
      <c r="AB73">
        <f>IF('Qualitative Daten'!AB80=6,1,0)</f>
        <v>0</v>
      </c>
      <c r="AC73">
        <f>IF('Qualitative Daten'!AC80=80,1,0)</f>
        <v>0</v>
      </c>
      <c r="AD73">
        <f>IF('Qualitative Daten'!AD80=32,1,0)</f>
        <v>0</v>
      </c>
      <c r="AE73">
        <f>IF('Qualitative Daten'!AE80=0,1,0)</f>
        <v>1</v>
      </c>
      <c r="AF73">
        <f>IF('Qualitative Daten'!AF80=35000,1,0)</f>
        <v>0</v>
      </c>
      <c r="AG73">
        <f>IF('Qualitative Daten'!AG80=1000,1,0)</f>
        <v>0</v>
      </c>
      <c r="AH73">
        <f>IF('Qualitative Daten'!AH80=8,1,0)</f>
        <v>0</v>
      </c>
      <c r="AI73">
        <f>IF('Qualitative Daten'!AI80=1,1,0)</f>
        <v>0</v>
      </c>
      <c r="AJ73">
        <f>IF('Qualitative Daten'!AJ80=7,1,0)</f>
        <v>0</v>
      </c>
      <c r="AK73">
        <f>IF('Qualitative Daten'!AK80=8,1,0)</f>
        <v>0</v>
      </c>
      <c r="AL73">
        <f>IF('Qualitative Daten'!AL80=600,1,0)</f>
        <v>0</v>
      </c>
      <c r="AM73">
        <f>IF('Qualitative Daten'!AM80=800,1,0)</f>
        <v>0</v>
      </c>
      <c r="AN73">
        <f>IF('Qualitative Daten'!AN80=42,1,0)</f>
        <v>0</v>
      </c>
      <c r="AO73">
        <f>IF('Qualitative Daten'!AO80=43,1,0)</f>
        <v>0</v>
      </c>
      <c r="AP73">
        <f>IF('Qualitative Daten'!AP80=9,1,0)</f>
        <v>0</v>
      </c>
      <c r="AQ73">
        <f>IF('Qualitative Daten'!AQ80=81,1,0)</f>
        <v>0</v>
      </c>
      <c r="AR73">
        <f>IF('Qualitative Daten'!AR80=1,1,0)</f>
        <v>0</v>
      </c>
      <c r="AS73">
        <f>IF('Qualitative Daten'!AS80=1,1,0)</f>
        <v>0</v>
      </c>
      <c r="AT73">
        <f>IF(OR('Qualitative Daten'!AT80=0.6,'Qualitative Daten'!AT80="3'5"),1,0)</f>
        <v>0</v>
      </c>
      <c r="AU73">
        <f>IF(OR('Qualitative Daten'!AU80=2.25,'Qualitative Daten'!AU80="2,1'4",'Qualitative Daten'!AU80="9'4"),1,0)</f>
        <v>0</v>
      </c>
      <c r="AV73">
        <f>IF('Qualitative Daten'!AV80=3,1,0)</f>
        <v>0</v>
      </c>
      <c r="AW73">
        <f>IF('Qualitative Daten'!AW80=6,1,0)</f>
        <v>0</v>
      </c>
      <c r="AX73">
        <f>IF('Qualitative Daten'!AX80=0,1,0)</f>
        <v>1</v>
      </c>
      <c r="AY73">
        <f>IF('Qualitative Daten'!AY80=3,1,0)</f>
        <v>0</v>
      </c>
      <c r="AZ73">
        <f>IF(OR('Qualitative Daten'!AZ80="7'5",'Qualitative Daten'!AZ80="1,2'5"),1,0)</f>
        <v>0</v>
      </c>
      <c r="BA73">
        <f>IF('Qualitative Daten'!BA80="1'8",1,0)</f>
        <v>0</v>
      </c>
      <c r="BB73">
        <f>IF('Qualitative Daten'!BB80="12'25",1,0)</f>
        <v>0</v>
      </c>
      <c r="BC73">
        <f>IF(OR('Qualitative Daten'!BC80="6'15",'Qualitative Daten'!BC80="2'5",'Qualitative Daten'!BC80="90'225",'Qualitative Daten'!BC80=0.4),1,0)</f>
        <v>0</v>
      </c>
      <c r="BD73">
        <f>IF(OR('Qualitative Daten'!BD80="9'2",'Qualitative Daten'!BD80=4.5,'Qualitative Daten'!BD80="4,1'2"),1,0)</f>
        <v>0</v>
      </c>
      <c r="BE73">
        <f>IF('Qualitative Daten'!BE80="15'16",1,0)</f>
        <v>0</v>
      </c>
      <c r="BF73">
        <f>IF('Qualitative Daten'!BF80=2.56,1,0)</f>
        <v>0</v>
      </c>
      <c r="BG73">
        <f>IF('Qualitative Daten'!BG80=1.49,1,0)</f>
        <v>0</v>
      </c>
      <c r="BH73">
        <f>IF('Qualitative Daten'!BH80=3.5,1,0)</f>
        <v>0</v>
      </c>
      <c r="BI73">
        <f>IF('Qualitative Daten'!BI80=4.82,1,0)</f>
        <v>0</v>
      </c>
      <c r="BJ73">
        <f>IF('Qualitative Daten'!BJ80=22.38,1,0)</f>
        <v>0</v>
      </c>
      <c r="BK73">
        <f>IF(AND('Qualitative Daten'!BK80&gt;2.6,'Qualitative Daten'!BK80&lt;&gt;999),1,0)</f>
        <v>0</v>
      </c>
      <c r="BL73">
        <f>IF('Qualitative Daten'!BL80&lt;0.06,1,0)</f>
        <v>1</v>
      </c>
      <c r="BM73">
        <f>IF(AND('Qualitative Daten'!BM80&gt;-2.5,'Qualitative Daten'!BM80&lt;&gt;999),1,0)</f>
        <v>1</v>
      </c>
      <c r="BN73">
        <f>IF('Qualitative Daten'!BN80&lt;-0.3,1,0)</f>
        <v>0</v>
      </c>
      <c r="BO73">
        <f>IF('Qualitative Daten'!BO80=-2,1,0)</f>
        <v>0</v>
      </c>
      <c r="BP73">
        <f>IF('Qualitative Daten'!BP80=-4,1,0)</f>
        <v>0</v>
      </c>
      <c r="BQ73">
        <f>IF('Qualitative Daten'!BQ80=-8,1,0)</f>
        <v>0</v>
      </c>
      <c r="BR73">
        <f>IF('Qualitative Daten'!BR80=-6,1,0)</f>
        <v>0</v>
      </c>
      <c r="BS73">
        <f>IF('Qualitative Daten'!BS80=15,1,0)</f>
        <v>0</v>
      </c>
      <c r="BT73">
        <f>IF('Qualitative Daten'!BT80=5,1,0)</f>
        <v>0</v>
      </c>
      <c r="BU73">
        <f>IF('Qualitative Daten'!BU80=2,1,0)</f>
        <v>0</v>
      </c>
      <c r="BV73">
        <f>IF('Qualitative Daten'!BV80=-12,1,0)</f>
        <v>0</v>
      </c>
      <c r="BW73">
        <f>IF('Qualitative Daten'!BW80=17,1,0)</f>
        <v>0</v>
      </c>
      <c r="BX73">
        <f>IF('Qualitative Daten'!BX80=-4,1,0)</f>
        <v>0</v>
      </c>
      <c r="BY73">
        <f>IF('Qualitative Daten'!BY80=2,1,0)</f>
        <v>0</v>
      </c>
      <c r="BZ73">
        <f>IF('Qualitative Daten'!BZ80=6,1,0)</f>
        <v>0</v>
      </c>
      <c r="CA73">
        <f>IF('Qualitative Daten'!CA80=12,1,0)</f>
        <v>0</v>
      </c>
      <c r="CB73">
        <f>IF('Qualitative Daten'!CB80=80,1,0)</f>
        <v>0</v>
      </c>
      <c r="CC73">
        <f>IF('Qualitative Daten'!CC80=750,1,0)</f>
        <v>0</v>
      </c>
      <c r="CD73">
        <f>IF('Qualitative Daten'!CD80=27,1,0)</f>
        <v>0</v>
      </c>
      <c r="CE73">
        <f>IF('Qualitative Daten'!CE80=200,1,0)</f>
        <v>0</v>
      </c>
      <c r="CF73">
        <f>IF('Qualitative Daten'!CF80=3,1,0)</f>
        <v>0</v>
      </c>
      <c r="CG73">
        <f>IF('Qualitative Daten'!CG80=1,1,0)</f>
        <v>0</v>
      </c>
      <c r="CH73">
        <f>IF('Qualitative Daten'!CH80=75,1,0)</f>
        <v>0</v>
      </c>
      <c r="CI73">
        <f>IF('Qualitative Daten'!CI80=50,1,0)</f>
        <v>0</v>
      </c>
      <c r="CJ73">
        <f>IF('Qualitative Daten'!CJ80=20,1,0)</f>
        <v>0</v>
      </c>
      <c r="CK73">
        <f>IF('Qualitative Daten'!CK80=45,1,0)</f>
        <v>0</v>
      </c>
      <c r="CL73">
        <f>IF('Qualitative Daten'!CL80=20,1,0)</f>
        <v>0</v>
      </c>
      <c r="CM73">
        <f>IF(OR('Qualitative Daten'!CM80="a+a+4+4",'Qualitative Daten'!CM80="2a+8",'Qualitative Daten'!CM80="2a+2*4",'Qualitative Daten'!CM80="a+4+a+4",'Qualitative Daten'!CM80="2*a+2*4",'Qualitative Daten'!CM80="a*2+4*2",'Qualitative Daten'!CM80="2(a+4)"),1,0)</f>
        <v>0</v>
      </c>
      <c r="CN73">
        <f>IF('Qualitative Daten'!CN80=0,1,0)</f>
        <v>1</v>
      </c>
      <c r="CO73">
        <f>IF('Qualitative Daten'!CO80=3,1,0)</f>
        <v>0</v>
      </c>
      <c r="CP73">
        <f>IF('Qualitative Daten'!CP80=698,1,0)</f>
        <v>0</v>
      </c>
      <c r="CQ73">
        <f>IF('Qualitative Daten'!CQ80=73,1,0)</f>
        <v>0</v>
      </c>
      <c r="CR73">
        <f>IF('Qualitative Daten'!CR80=37,1,0)</f>
        <v>0</v>
      </c>
      <c r="CS73">
        <f>IF('Qualitative Daten'!CS80=2,1,0)</f>
        <v>0</v>
      </c>
      <c r="CT73">
        <f>IF('Qualitative Daten'!CT80=3,1,0)</f>
        <v>0</v>
      </c>
      <c r="CU73">
        <f>IF('Qualitative Daten'!CU80=2,1,0)</f>
        <v>0</v>
      </c>
      <c r="CV73">
        <f>IF(OR('Qualitative Daten'!CV80="x+3",'Qualitative Daten'!CV80="3+x"),1,0)</f>
        <v>0</v>
      </c>
      <c r="CW73">
        <f>IF(OR('Qualitative Daten'!CW80="x-3",'Qualitative Daten'!CW80="-3+x"),1,0)</f>
        <v>0</v>
      </c>
      <c r="CX73">
        <f>IF(OR('Qualitative Daten'!CX80="2a",'Qualitative Daten'!CX80="a+a",'Qualitative Daten'!CX80="a*2",'Qualitative Daten'!CX80="2*a"),1,0)</f>
        <v>0</v>
      </c>
      <c r="CZ73">
        <f t="shared" si="10"/>
        <v>5</v>
      </c>
      <c r="DA73">
        <f t="shared" si="11"/>
        <v>95</v>
      </c>
      <c r="DB73">
        <f>COUNTIF('Qualitative Daten'!C80:CX80,999)</f>
        <v>0</v>
      </c>
      <c r="DC73">
        <f t="shared" si="12"/>
        <v>95</v>
      </c>
      <c r="DD73" s="2">
        <f t="shared" si="13"/>
        <v>0.05</v>
      </c>
      <c r="DE73" s="2">
        <f t="shared" si="14"/>
        <v>2.4390243902439025E-2</v>
      </c>
      <c r="DF73" s="2">
        <f t="shared" si="15"/>
        <v>7.1428571428571425E-2</v>
      </c>
      <c r="DG73" s="2">
        <f t="shared" si="16"/>
        <v>0.22222222222222221</v>
      </c>
      <c r="DH73" s="2">
        <f t="shared" si="17"/>
        <v>0</v>
      </c>
      <c r="DI73" s="2">
        <f t="shared" si="18"/>
        <v>0</v>
      </c>
      <c r="DJ73" s="2">
        <f t="shared" si="19"/>
        <v>8.3333333333333329E-2</v>
      </c>
    </row>
    <row r="74" spans="1:114" x14ac:dyDescent="0.35">
      <c r="A74">
        <f>'Qualitative Daten'!A81</f>
        <v>0</v>
      </c>
      <c r="B74">
        <f>'Qualitative Daten'!B81</f>
        <v>0</v>
      </c>
      <c r="C74">
        <f>IF('Qualitative Daten'!C81=7000,1,0)</f>
        <v>0</v>
      </c>
      <c r="D74">
        <f>IF('Qualitative Daten'!D81=5300,1,0)</f>
        <v>0</v>
      </c>
      <c r="E74">
        <f>IF('Qualitative Daten'!E81=4080,1,0)</f>
        <v>0</v>
      </c>
      <c r="F74">
        <f>IF('Qualitative Daten'!F81=12500,1,0)</f>
        <v>0</v>
      </c>
      <c r="G74">
        <f>IF('Qualitative Daten'!G81=9900,1,0)</f>
        <v>0</v>
      </c>
      <c r="H74">
        <f>IF('Qualitative Daten'!H81=4600,1,0)</f>
        <v>0</v>
      </c>
      <c r="I74">
        <f>IF('Qualitative Daten'!I81=4000,1,0)</f>
        <v>0</v>
      </c>
      <c r="J74">
        <f>IF('Qualitative Daten'!J81=6999,1,0)</f>
        <v>0</v>
      </c>
      <c r="K74">
        <f>IF('Qualitative Daten'!K81=2490,1,0)</f>
        <v>0</v>
      </c>
      <c r="L74">
        <f>IF('Qualitative Daten'!L81=3900,1,0)</f>
        <v>0</v>
      </c>
      <c r="M74">
        <f>IF('Qualitative Daten'!M81="&gt;",1,0)</f>
        <v>0</v>
      </c>
      <c r="N74">
        <f>IF('Qualitative Daten'!N81="&gt;",1,0)</f>
        <v>0</v>
      </c>
      <c r="O74">
        <f>IF('Qualitative Daten'!O81="&lt;",1,0)</f>
        <v>0</v>
      </c>
      <c r="P74">
        <f>IF('Qualitative Daten'!P81=500,1,0)</f>
        <v>0</v>
      </c>
      <c r="Q74">
        <f>IF('Qualitative Daten'!Q81=836,1,0)</f>
        <v>0</v>
      </c>
      <c r="R74">
        <f>IF('Qualitative Daten'!R81=4500,1,0)</f>
        <v>0</v>
      </c>
      <c r="S74">
        <f>IF('Qualitative Daten'!S81=64000,1,0)</f>
        <v>0</v>
      </c>
      <c r="T74">
        <f>IF('Qualitative Daten'!T81=699,1,0)</f>
        <v>0</v>
      </c>
      <c r="U74">
        <f>IF('Qualitative Daten'!U81=254,1,0)</f>
        <v>0</v>
      </c>
      <c r="V74">
        <f>IF('Qualitative Daten'!V81=2500,1,0)</f>
        <v>0</v>
      </c>
      <c r="W74">
        <f>IF('Qualitative Daten'!W81=49000,1,0)</f>
        <v>0</v>
      </c>
      <c r="X74">
        <f>IF('Qualitative Daten'!X81=45,1,0)</f>
        <v>0</v>
      </c>
      <c r="Y74">
        <f>IF('Qualitative Daten'!Y81=699,1,0)</f>
        <v>0</v>
      </c>
      <c r="Z74">
        <f>IF('Qualitative Daten'!Z81=51,1,0)</f>
        <v>0</v>
      </c>
      <c r="AA74">
        <f>IF('Qualitative Daten'!AA81=78,1,0)</f>
        <v>0</v>
      </c>
      <c r="AB74">
        <f>IF('Qualitative Daten'!AB81=6,1,0)</f>
        <v>0</v>
      </c>
      <c r="AC74">
        <f>IF('Qualitative Daten'!AC81=80,1,0)</f>
        <v>0</v>
      </c>
      <c r="AD74">
        <f>IF('Qualitative Daten'!AD81=32,1,0)</f>
        <v>0</v>
      </c>
      <c r="AE74">
        <f>IF('Qualitative Daten'!AE81=0,1,0)</f>
        <v>1</v>
      </c>
      <c r="AF74">
        <f>IF('Qualitative Daten'!AF81=35000,1,0)</f>
        <v>0</v>
      </c>
      <c r="AG74">
        <f>IF('Qualitative Daten'!AG81=1000,1,0)</f>
        <v>0</v>
      </c>
      <c r="AH74">
        <f>IF('Qualitative Daten'!AH81=8,1,0)</f>
        <v>0</v>
      </c>
      <c r="AI74">
        <f>IF('Qualitative Daten'!AI81=1,1,0)</f>
        <v>0</v>
      </c>
      <c r="AJ74">
        <f>IF('Qualitative Daten'!AJ81=7,1,0)</f>
        <v>0</v>
      </c>
      <c r="AK74">
        <f>IF('Qualitative Daten'!AK81=8,1,0)</f>
        <v>0</v>
      </c>
      <c r="AL74">
        <f>IF('Qualitative Daten'!AL81=600,1,0)</f>
        <v>0</v>
      </c>
      <c r="AM74">
        <f>IF('Qualitative Daten'!AM81=800,1,0)</f>
        <v>0</v>
      </c>
      <c r="AN74">
        <f>IF('Qualitative Daten'!AN81=42,1,0)</f>
        <v>0</v>
      </c>
      <c r="AO74">
        <f>IF('Qualitative Daten'!AO81=43,1,0)</f>
        <v>0</v>
      </c>
      <c r="AP74">
        <f>IF('Qualitative Daten'!AP81=9,1,0)</f>
        <v>0</v>
      </c>
      <c r="AQ74">
        <f>IF('Qualitative Daten'!AQ81=81,1,0)</f>
        <v>0</v>
      </c>
      <c r="AR74">
        <f>IF('Qualitative Daten'!AR81=1,1,0)</f>
        <v>0</v>
      </c>
      <c r="AS74">
        <f>IF('Qualitative Daten'!AS81=1,1,0)</f>
        <v>0</v>
      </c>
      <c r="AT74">
        <f>IF(OR('Qualitative Daten'!AT81=0.6,'Qualitative Daten'!AT81="3'5"),1,0)</f>
        <v>0</v>
      </c>
      <c r="AU74">
        <f>IF(OR('Qualitative Daten'!AU81=2.25,'Qualitative Daten'!AU81="2,1'4",'Qualitative Daten'!AU81="9'4"),1,0)</f>
        <v>0</v>
      </c>
      <c r="AV74">
        <f>IF('Qualitative Daten'!AV81=3,1,0)</f>
        <v>0</v>
      </c>
      <c r="AW74">
        <f>IF('Qualitative Daten'!AW81=6,1,0)</f>
        <v>0</v>
      </c>
      <c r="AX74">
        <f>IF('Qualitative Daten'!AX81=0,1,0)</f>
        <v>1</v>
      </c>
      <c r="AY74">
        <f>IF('Qualitative Daten'!AY81=3,1,0)</f>
        <v>0</v>
      </c>
      <c r="AZ74">
        <f>IF(OR('Qualitative Daten'!AZ81="7'5",'Qualitative Daten'!AZ81="1,2'5"),1,0)</f>
        <v>0</v>
      </c>
      <c r="BA74">
        <f>IF('Qualitative Daten'!BA81="1'8",1,0)</f>
        <v>0</v>
      </c>
      <c r="BB74">
        <f>IF('Qualitative Daten'!BB81="12'25",1,0)</f>
        <v>0</v>
      </c>
      <c r="BC74">
        <f>IF(OR('Qualitative Daten'!BC81="6'15",'Qualitative Daten'!BC81="2'5",'Qualitative Daten'!BC81="90'225",'Qualitative Daten'!BC81=0.4),1,0)</f>
        <v>0</v>
      </c>
      <c r="BD74">
        <f>IF(OR('Qualitative Daten'!BD81="9'2",'Qualitative Daten'!BD81=4.5,'Qualitative Daten'!BD81="4,1'2"),1,0)</f>
        <v>0</v>
      </c>
      <c r="BE74">
        <f>IF('Qualitative Daten'!BE81="15'16",1,0)</f>
        <v>0</v>
      </c>
      <c r="BF74">
        <f>IF('Qualitative Daten'!BF81=2.56,1,0)</f>
        <v>0</v>
      </c>
      <c r="BG74">
        <f>IF('Qualitative Daten'!BG81=1.49,1,0)</f>
        <v>0</v>
      </c>
      <c r="BH74">
        <f>IF('Qualitative Daten'!BH81=3.5,1,0)</f>
        <v>0</v>
      </c>
      <c r="BI74">
        <f>IF('Qualitative Daten'!BI81=4.82,1,0)</f>
        <v>0</v>
      </c>
      <c r="BJ74">
        <f>IF('Qualitative Daten'!BJ81=22.38,1,0)</f>
        <v>0</v>
      </c>
      <c r="BK74">
        <f>IF(AND('Qualitative Daten'!BK81&gt;2.6,'Qualitative Daten'!BK81&lt;&gt;999),1,0)</f>
        <v>0</v>
      </c>
      <c r="BL74">
        <f>IF('Qualitative Daten'!BL81&lt;0.06,1,0)</f>
        <v>1</v>
      </c>
      <c r="BM74">
        <f>IF(AND('Qualitative Daten'!BM81&gt;-2.5,'Qualitative Daten'!BM81&lt;&gt;999),1,0)</f>
        <v>1</v>
      </c>
      <c r="BN74">
        <f>IF('Qualitative Daten'!BN81&lt;-0.3,1,0)</f>
        <v>0</v>
      </c>
      <c r="BO74">
        <f>IF('Qualitative Daten'!BO81=-2,1,0)</f>
        <v>0</v>
      </c>
      <c r="BP74">
        <f>IF('Qualitative Daten'!BP81=-4,1,0)</f>
        <v>0</v>
      </c>
      <c r="BQ74">
        <f>IF('Qualitative Daten'!BQ81=-8,1,0)</f>
        <v>0</v>
      </c>
      <c r="BR74">
        <f>IF('Qualitative Daten'!BR81=-6,1,0)</f>
        <v>0</v>
      </c>
      <c r="BS74">
        <f>IF('Qualitative Daten'!BS81=15,1,0)</f>
        <v>0</v>
      </c>
      <c r="BT74">
        <f>IF('Qualitative Daten'!BT81=5,1,0)</f>
        <v>0</v>
      </c>
      <c r="BU74">
        <f>IF('Qualitative Daten'!BU81=2,1,0)</f>
        <v>0</v>
      </c>
      <c r="BV74">
        <f>IF('Qualitative Daten'!BV81=-12,1,0)</f>
        <v>0</v>
      </c>
      <c r="BW74">
        <f>IF('Qualitative Daten'!BW81=17,1,0)</f>
        <v>0</v>
      </c>
      <c r="BX74">
        <f>IF('Qualitative Daten'!BX81=-4,1,0)</f>
        <v>0</v>
      </c>
      <c r="BY74">
        <f>IF('Qualitative Daten'!BY81=2,1,0)</f>
        <v>0</v>
      </c>
      <c r="BZ74">
        <f>IF('Qualitative Daten'!BZ81=6,1,0)</f>
        <v>0</v>
      </c>
      <c r="CA74">
        <f>IF('Qualitative Daten'!CA81=12,1,0)</f>
        <v>0</v>
      </c>
      <c r="CB74">
        <f>IF('Qualitative Daten'!CB81=80,1,0)</f>
        <v>0</v>
      </c>
      <c r="CC74">
        <f>IF('Qualitative Daten'!CC81=750,1,0)</f>
        <v>0</v>
      </c>
      <c r="CD74">
        <f>IF('Qualitative Daten'!CD81=27,1,0)</f>
        <v>0</v>
      </c>
      <c r="CE74">
        <f>IF('Qualitative Daten'!CE81=200,1,0)</f>
        <v>0</v>
      </c>
      <c r="CF74">
        <f>IF('Qualitative Daten'!CF81=3,1,0)</f>
        <v>0</v>
      </c>
      <c r="CG74">
        <f>IF('Qualitative Daten'!CG81=1,1,0)</f>
        <v>0</v>
      </c>
      <c r="CH74">
        <f>IF('Qualitative Daten'!CH81=75,1,0)</f>
        <v>0</v>
      </c>
      <c r="CI74">
        <f>IF('Qualitative Daten'!CI81=50,1,0)</f>
        <v>0</v>
      </c>
      <c r="CJ74">
        <f>IF('Qualitative Daten'!CJ81=20,1,0)</f>
        <v>0</v>
      </c>
      <c r="CK74">
        <f>IF('Qualitative Daten'!CK81=45,1,0)</f>
        <v>0</v>
      </c>
      <c r="CL74">
        <f>IF('Qualitative Daten'!CL81=20,1,0)</f>
        <v>0</v>
      </c>
      <c r="CM74">
        <f>IF(OR('Qualitative Daten'!CM81="a+a+4+4",'Qualitative Daten'!CM81="2a+8",'Qualitative Daten'!CM81="2a+2*4",'Qualitative Daten'!CM81="a+4+a+4",'Qualitative Daten'!CM81="2*a+2*4",'Qualitative Daten'!CM81="a*2+4*2",'Qualitative Daten'!CM81="2(a+4)"),1,0)</f>
        <v>0</v>
      </c>
      <c r="CN74">
        <f>IF('Qualitative Daten'!CN81=0,1,0)</f>
        <v>1</v>
      </c>
      <c r="CO74">
        <f>IF('Qualitative Daten'!CO81=3,1,0)</f>
        <v>0</v>
      </c>
      <c r="CP74">
        <f>IF('Qualitative Daten'!CP81=698,1,0)</f>
        <v>0</v>
      </c>
      <c r="CQ74">
        <f>IF('Qualitative Daten'!CQ81=73,1,0)</f>
        <v>0</v>
      </c>
      <c r="CR74">
        <f>IF('Qualitative Daten'!CR81=37,1,0)</f>
        <v>0</v>
      </c>
      <c r="CS74">
        <f>IF('Qualitative Daten'!CS81=2,1,0)</f>
        <v>0</v>
      </c>
      <c r="CT74">
        <f>IF('Qualitative Daten'!CT81=3,1,0)</f>
        <v>0</v>
      </c>
      <c r="CU74">
        <f>IF('Qualitative Daten'!CU81=2,1,0)</f>
        <v>0</v>
      </c>
      <c r="CV74">
        <f>IF(OR('Qualitative Daten'!CV81="x+3",'Qualitative Daten'!CV81="3+x"),1,0)</f>
        <v>0</v>
      </c>
      <c r="CW74">
        <f>IF(OR('Qualitative Daten'!CW81="x-3",'Qualitative Daten'!CW81="-3+x"),1,0)</f>
        <v>0</v>
      </c>
      <c r="CX74">
        <f>IF(OR('Qualitative Daten'!CX81="2a",'Qualitative Daten'!CX81="a+a",'Qualitative Daten'!CX81="a*2",'Qualitative Daten'!CX81="2*a"),1,0)</f>
        <v>0</v>
      </c>
      <c r="CZ74">
        <f t="shared" si="10"/>
        <v>5</v>
      </c>
      <c r="DA74">
        <f t="shared" si="11"/>
        <v>95</v>
      </c>
      <c r="DB74">
        <f>COUNTIF('Qualitative Daten'!C81:CX81,999)</f>
        <v>0</v>
      </c>
      <c r="DC74">
        <f t="shared" si="12"/>
        <v>95</v>
      </c>
      <c r="DD74" s="2">
        <f t="shared" si="13"/>
        <v>0.05</v>
      </c>
      <c r="DE74" s="2">
        <f t="shared" si="14"/>
        <v>2.4390243902439025E-2</v>
      </c>
      <c r="DF74" s="2">
        <f t="shared" si="15"/>
        <v>7.1428571428571425E-2</v>
      </c>
      <c r="DG74" s="2">
        <f t="shared" si="16"/>
        <v>0.22222222222222221</v>
      </c>
      <c r="DH74" s="2">
        <f t="shared" si="17"/>
        <v>0</v>
      </c>
      <c r="DI74" s="2">
        <f t="shared" si="18"/>
        <v>0</v>
      </c>
      <c r="DJ74" s="2">
        <f t="shared" si="19"/>
        <v>8.3333333333333329E-2</v>
      </c>
    </row>
    <row r="75" spans="1:114" x14ac:dyDescent="0.35">
      <c r="A75">
        <f>'Qualitative Daten'!A82</f>
        <v>0</v>
      </c>
      <c r="B75">
        <f>'Qualitative Daten'!B82</f>
        <v>0</v>
      </c>
      <c r="C75">
        <f>IF('Qualitative Daten'!C82=7000,1,0)</f>
        <v>0</v>
      </c>
      <c r="D75">
        <f>IF('Qualitative Daten'!D82=5300,1,0)</f>
        <v>0</v>
      </c>
      <c r="E75">
        <f>IF('Qualitative Daten'!E82=4080,1,0)</f>
        <v>0</v>
      </c>
      <c r="F75">
        <f>IF('Qualitative Daten'!F82=12500,1,0)</f>
        <v>0</v>
      </c>
      <c r="G75">
        <f>IF('Qualitative Daten'!G82=9900,1,0)</f>
        <v>0</v>
      </c>
      <c r="H75">
        <f>IF('Qualitative Daten'!H82=4600,1,0)</f>
        <v>0</v>
      </c>
      <c r="I75">
        <f>IF('Qualitative Daten'!I82=4000,1,0)</f>
        <v>0</v>
      </c>
      <c r="J75">
        <f>IF('Qualitative Daten'!J82=6999,1,0)</f>
        <v>0</v>
      </c>
      <c r="K75">
        <f>IF('Qualitative Daten'!K82=2490,1,0)</f>
        <v>0</v>
      </c>
      <c r="L75">
        <f>IF('Qualitative Daten'!L82=3900,1,0)</f>
        <v>0</v>
      </c>
      <c r="M75">
        <f>IF('Qualitative Daten'!M82="&gt;",1,0)</f>
        <v>0</v>
      </c>
      <c r="N75">
        <f>IF('Qualitative Daten'!N82="&gt;",1,0)</f>
        <v>0</v>
      </c>
      <c r="O75">
        <f>IF('Qualitative Daten'!O82="&lt;",1,0)</f>
        <v>0</v>
      </c>
      <c r="P75">
        <f>IF('Qualitative Daten'!P82=500,1,0)</f>
        <v>0</v>
      </c>
      <c r="Q75">
        <f>IF('Qualitative Daten'!Q82=836,1,0)</f>
        <v>0</v>
      </c>
      <c r="R75">
        <f>IF('Qualitative Daten'!R82=4500,1,0)</f>
        <v>0</v>
      </c>
      <c r="S75">
        <f>IF('Qualitative Daten'!S82=64000,1,0)</f>
        <v>0</v>
      </c>
      <c r="T75">
        <f>IF('Qualitative Daten'!T82=699,1,0)</f>
        <v>0</v>
      </c>
      <c r="U75">
        <f>IF('Qualitative Daten'!U82=254,1,0)</f>
        <v>0</v>
      </c>
      <c r="V75">
        <f>IF('Qualitative Daten'!V82=2500,1,0)</f>
        <v>0</v>
      </c>
      <c r="W75">
        <f>IF('Qualitative Daten'!W82=49000,1,0)</f>
        <v>0</v>
      </c>
      <c r="X75">
        <f>IF('Qualitative Daten'!X82=45,1,0)</f>
        <v>0</v>
      </c>
      <c r="Y75">
        <f>IF('Qualitative Daten'!Y82=699,1,0)</f>
        <v>0</v>
      </c>
      <c r="Z75">
        <f>IF('Qualitative Daten'!Z82=51,1,0)</f>
        <v>0</v>
      </c>
      <c r="AA75">
        <f>IF('Qualitative Daten'!AA82=78,1,0)</f>
        <v>0</v>
      </c>
      <c r="AB75">
        <f>IF('Qualitative Daten'!AB82=6,1,0)</f>
        <v>0</v>
      </c>
      <c r="AC75">
        <f>IF('Qualitative Daten'!AC82=80,1,0)</f>
        <v>0</v>
      </c>
      <c r="AD75">
        <f>IF('Qualitative Daten'!AD82=32,1,0)</f>
        <v>0</v>
      </c>
      <c r="AE75">
        <f>IF('Qualitative Daten'!AE82=0,1,0)</f>
        <v>1</v>
      </c>
      <c r="AF75">
        <f>IF('Qualitative Daten'!AF82=35000,1,0)</f>
        <v>0</v>
      </c>
      <c r="AG75">
        <f>IF('Qualitative Daten'!AG82=1000,1,0)</f>
        <v>0</v>
      </c>
      <c r="AH75">
        <f>IF('Qualitative Daten'!AH82=8,1,0)</f>
        <v>0</v>
      </c>
      <c r="AI75">
        <f>IF('Qualitative Daten'!AI82=1,1,0)</f>
        <v>0</v>
      </c>
      <c r="AJ75">
        <f>IF('Qualitative Daten'!AJ82=7,1,0)</f>
        <v>0</v>
      </c>
      <c r="AK75">
        <f>IF('Qualitative Daten'!AK82=8,1,0)</f>
        <v>0</v>
      </c>
      <c r="AL75">
        <f>IF('Qualitative Daten'!AL82=600,1,0)</f>
        <v>0</v>
      </c>
      <c r="AM75">
        <f>IF('Qualitative Daten'!AM82=800,1,0)</f>
        <v>0</v>
      </c>
      <c r="AN75">
        <f>IF('Qualitative Daten'!AN82=42,1,0)</f>
        <v>0</v>
      </c>
      <c r="AO75">
        <f>IF('Qualitative Daten'!AO82=43,1,0)</f>
        <v>0</v>
      </c>
      <c r="AP75">
        <f>IF('Qualitative Daten'!AP82=9,1,0)</f>
        <v>0</v>
      </c>
      <c r="AQ75">
        <f>IF('Qualitative Daten'!AQ82=81,1,0)</f>
        <v>0</v>
      </c>
      <c r="AR75">
        <f>IF('Qualitative Daten'!AR82=1,1,0)</f>
        <v>0</v>
      </c>
      <c r="AS75">
        <f>IF('Qualitative Daten'!AS82=1,1,0)</f>
        <v>0</v>
      </c>
      <c r="AT75">
        <f>IF(OR('Qualitative Daten'!AT82=0.6,'Qualitative Daten'!AT82="3'5"),1,0)</f>
        <v>0</v>
      </c>
      <c r="AU75">
        <f>IF(OR('Qualitative Daten'!AU82=2.25,'Qualitative Daten'!AU82="2,1'4",'Qualitative Daten'!AU82="9'4"),1,0)</f>
        <v>0</v>
      </c>
      <c r="AV75">
        <f>IF('Qualitative Daten'!AV82=3,1,0)</f>
        <v>0</v>
      </c>
      <c r="AW75">
        <f>IF('Qualitative Daten'!AW82=6,1,0)</f>
        <v>0</v>
      </c>
      <c r="AX75">
        <f>IF('Qualitative Daten'!AX82=0,1,0)</f>
        <v>1</v>
      </c>
      <c r="AY75">
        <f>IF('Qualitative Daten'!AY82=3,1,0)</f>
        <v>0</v>
      </c>
      <c r="AZ75">
        <f>IF(OR('Qualitative Daten'!AZ82="7'5",'Qualitative Daten'!AZ82="1,2'5"),1,0)</f>
        <v>0</v>
      </c>
      <c r="BA75">
        <f>IF('Qualitative Daten'!BA82="1'8",1,0)</f>
        <v>0</v>
      </c>
      <c r="BB75">
        <f>IF('Qualitative Daten'!BB82="12'25",1,0)</f>
        <v>0</v>
      </c>
      <c r="BC75">
        <f>IF(OR('Qualitative Daten'!BC82="6'15",'Qualitative Daten'!BC82="2'5",'Qualitative Daten'!BC82="90'225",'Qualitative Daten'!BC82=0.4),1,0)</f>
        <v>0</v>
      </c>
      <c r="BD75">
        <f>IF(OR('Qualitative Daten'!BD82="9'2",'Qualitative Daten'!BD82=4.5,'Qualitative Daten'!BD82="4,1'2"),1,0)</f>
        <v>0</v>
      </c>
      <c r="BE75">
        <f>IF('Qualitative Daten'!BE82="15'16",1,0)</f>
        <v>0</v>
      </c>
      <c r="BF75">
        <f>IF('Qualitative Daten'!BF82=2.56,1,0)</f>
        <v>0</v>
      </c>
      <c r="BG75">
        <f>IF('Qualitative Daten'!BG82=1.49,1,0)</f>
        <v>0</v>
      </c>
      <c r="BH75">
        <f>IF('Qualitative Daten'!BH82=3.5,1,0)</f>
        <v>0</v>
      </c>
      <c r="BI75">
        <f>IF('Qualitative Daten'!BI82=4.82,1,0)</f>
        <v>0</v>
      </c>
      <c r="BJ75">
        <f>IF('Qualitative Daten'!BJ82=22.38,1,0)</f>
        <v>0</v>
      </c>
      <c r="BK75">
        <f>IF(AND('Qualitative Daten'!BK82&gt;2.6,'Qualitative Daten'!BK82&lt;&gt;999),1,0)</f>
        <v>0</v>
      </c>
      <c r="BL75">
        <f>IF('Qualitative Daten'!BL82&lt;0.06,1,0)</f>
        <v>1</v>
      </c>
      <c r="BM75">
        <f>IF(AND('Qualitative Daten'!BM82&gt;-2.5,'Qualitative Daten'!BM82&lt;&gt;999),1,0)</f>
        <v>1</v>
      </c>
      <c r="BN75">
        <f>IF('Qualitative Daten'!BN82&lt;-0.3,1,0)</f>
        <v>0</v>
      </c>
      <c r="BO75">
        <f>IF('Qualitative Daten'!BO82=-2,1,0)</f>
        <v>0</v>
      </c>
      <c r="BP75">
        <f>IF('Qualitative Daten'!BP82=-4,1,0)</f>
        <v>0</v>
      </c>
      <c r="BQ75">
        <f>IF('Qualitative Daten'!BQ82=-8,1,0)</f>
        <v>0</v>
      </c>
      <c r="BR75">
        <f>IF('Qualitative Daten'!BR82=-6,1,0)</f>
        <v>0</v>
      </c>
      <c r="BS75">
        <f>IF('Qualitative Daten'!BS82=15,1,0)</f>
        <v>0</v>
      </c>
      <c r="BT75">
        <f>IF('Qualitative Daten'!BT82=5,1,0)</f>
        <v>0</v>
      </c>
      <c r="BU75">
        <f>IF('Qualitative Daten'!BU82=2,1,0)</f>
        <v>0</v>
      </c>
      <c r="BV75">
        <f>IF('Qualitative Daten'!BV82=-12,1,0)</f>
        <v>0</v>
      </c>
      <c r="BW75">
        <f>IF('Qualitative Daten'!BW82=17,1,0)</f>
        <v>0</v>
      </c>
      <c r="BX75">
        <f>IF('Qualitative Daten'!BX82=-4,1,0)</f>
        <v>0</v>
      </c>
      <c r="BY75">
        <f>IF('Qualitative Daten'!BY82=2,1,0)</f>
        <v>0</v>
      </c>
      <c r="BZ75">
        <f>IF('Qualitative Daten'!BZ82=6,1,0)</f>
        <v>0</v>
      </c>
      <c r="CA75">
        <f>IF('Qualitative Daten'!CA82=12,1,0)</f>
        <v>0</v>
      </c>
      <c r="CB75">
        <f>IF('Qualitative Daten'!CB82=80,1,0)</f>
        <v>0</v>
      </c>
      <c r="CC75">
        <f>IF('Qualitative Daten'!CC82=750,1,0)</f>
        <v>0</v>
      </c>
      <c r="CD75">
        <f>IF('Qualitative Daten'!CD82=27,1,0)</f>
        <v>0</v>
      </c>
      <c r="CE75">
        <f>IF('Qualitative Daten'!CE82=200,1,0)</f>
        <v>0</v>
      </c>
      <c r="CF75">
        <f>IF('Qualitative Daten'!CF82=3,1,0)</f>
        <v>0</v>
      </c>
      <c r="CG75">
        <f>IF('Qualitative Daten'!CG82=1,1,0)</f>
        <v>0</v>
      </c>
      <c r="CH75">
        <f>IF('Qualitative Daten'!CH82=75,1,0)</f>
        <v>0</v>
      </c>
      <c r="CI75">
        <f>IF('Qualitative Daten'!CI82=50,1,0)</f>
        <v>0</v>
      </c>
      <c r="CJ75">
        <f>IF('Qualitative Daten'!CJ82=20,1,0)</f>
        <v>0</v>
      </c>
      <c r="CK75">
        <f>IF('Qualitative Daten'!CK82=45,1,0)</f>
        <v>0</v>
      </c>
      <c r="CL75">
        <f>IF('Qualitative Daten'!CL82=20,1,0)</f>
        <v>0</v>
      </c>
      <c r="CM75">
        <f>IF(OR('Qualitative Daten'!CM82="a+a+4+4",'Qualitative Daten'!CM82="2a+8",'Qualitative Daten'!CM82="2a+2*4",'Qualitative Daten'!CM82="a+4+a+4",'Qualitative Daten'!CM82="2*a+2*4",'Qualitative Daten'!CM82="a*2+4*2",'Qualitative Daten'!CM82="2(a+4)"),1,0)</f>
        <v>0</v>
      </c>
      <c r="CN75">
        <f>IF('Qualitative Daten'!CN82=0,1,0)</f>
        <v>1</v>
      </c>
      <c r="CO75">
        <f>IF('Qualitative Daten'!CO82=3,1,0)</f>
        <v>0</v>
      </c>
      <c r="CP75">
        <f>IF('Qualitative Daten'!CP82=698,1,0)</f>
        <v>0</v>
      </c>
      <c r="CQ75">
        <f>IF('Qualitative Daten'!CQ82=73,1,0)</f>
        <v>0</v>
      </c>
      <c r="CR75">
        <f>IF('Qualitative Daten'!CR82=37,1,0)</f>
        <v>0</v>
      </c>
      <c r="CS75">
        <f>IF('Qualitative Daten'!CS82=2,1,0)</f>
        <v>0</v>
      </c>
      <c r="CT75">
        <f>IF('Qualitative Daten'!CT82=3,1,0)</f>
        <v>0</v>
      </c>
      <c r="CU75">
        <f>IF('Qualitative Daten'!CU82=2,1,0)</f>
        <v>0</v>
      </c>
      <c r="CV75">
        <f>IF(OR('Qualitative Daten'!CV82="x+3",'Qualitative Daten'!CV82="3+x"),1,0)</f>
        <v>0</v>
      </c>
      <c r="CW75">
        <f>IF(OR('Qualitative Daten'!CW82="x-3",'Qualitative Daten'!CW82="-3+x"),1,0)</f>
        <v>0</v>
      </c>
      <c r="CX75">
        <f>IF(OR('Qualitative Daten'!CX82="2a",'Qualitative Daten'!CX82="a+a",'Qualitative Daten'!CX82="a*2",'Qualitative Daten'!CX82="2*a"),1,0)</f>
        <v>0</v>
      </c>
      <c r="CZ75">
        <f t="shared" si="10"/>
        <v>5</v>
      </c>
      <c r="DA75">
        <f t="shared" si="11"/>
        <v>95</v>
      </c>
      <c r="DB75">
        <f>COUNTIF('Qualitative Daten'!C82:CX82,999)</f>
        <v>0</v>
      </c>
      <c r="DC75">
        <f t="shared" si="12"/>
        <v>95</v>
      </c>
      <c r="DD75" s="2">
        <f t="shared" si="13"/>
        <v>0.05</v>
      </c>
      <c r="DE75" s="2">
        <f t="shared" si="14"/>
        <v>2.4390243902439025E-2</v>
      </c>
      <c r="DF75" s="2">
        <f t="shared" si="15"/>
        <v>7.1428571428571425E-2</v>
      </c>
      <c r="DG75" s="2">
        <f t="shared" si="16"/>
        <v>0.22222222222222221</v>
      </c>
      <c r="DH75" s="2">
        <f t="shared" si="17"/>
        <v>0</v>
      </c>
      <c r="DI75" s="2">
        <f t="shared" si="18"/>
        <v>0</v>
      </c>
      <c r="DJ75" s="2">
        <f t="shared" si="19"/>
        <v>8.3333333333333329E-2</v>
      </c>
    </row>
    <row r="76" spans="1:114" x14ac:dyDescent="0.35">
      <c r="A76">
        <f>'Qualitative Daten'!A83</f>
        <v>0</v>
      </c>
      <c r="B76">
        <f>'Qualitative Daten'!B83</f>
        <v>0</v>
      </c>
      <c r="C76">
        <f>IF('Qualitative Daten'!C83=7000,1,0)</f>
        <v>0</v>
      </c>
      <c r="D76">
        <f>IF('Qualitative Daten'!D83=5300,1,0)</f>
        <v>0</v>
      </c>
      <c r="E76">
        <f>IF('Qualitative Daten'!E83=4080,1,0)</f>
        <v>0</v>
      </c>
      <c r="F76">
        <f>IF('Qualitative Daten'!F83=12500,1,0)</f>
        <v>0</v>
      </c>
      <c r="G76">
        <f>IF('Qualitative Daten'!G83=9900,1,0)</f>
        <v>0</v>
      </c>
      <c r="H76">
        <f>IF('Qualitative Daten'!H83=4600,1,0)</f>
        <v>0</v>
      </c>
      <c r="I76">
        <f>IF('Qualitative Daten'!I83=4000,1,0)</f>
        <v>0</v>
      </c>
      <c r="J76">
        <f>IF('Qualitative Daten'!J83=6999,1,0)</f>
        <v>0</v>
      </c>
      <c r="K76">
        <f>IF('Qualitative Daten'!K83=2490,1,0)</f>
        <v>0</v>
      </c>
      <c r="L76">
        <f>IF('Qualitative Daten'!L83=3900,1,0)</f>
        <v>0</v>
      </c>
      <c r="M76">
        <f>IF('Qualitative Daten'!M83="&gt;",1,0)</f>
        <v>0</v>
      </c>
      <c r="N76">
        <f>IF('Qualitative Daten'!N83="&gt;",1,0)</f>
        <v>0</v>
      </c>
      <c r="O76">
        <f>IF('Qualitative Daten'!O83="&lt;",1,0)</f>
        <v>0</v>
      </c>
      <c r="P76">
        <f>IF('Qualitative Daten'!P83=500,1,0)</f>
        <v>0</v>
      </c>
      <c r="Q76">
        <f>IF('Qualitative Daten'!Q83=836,1,0)</f>
        <v>0</v>
      </c>
      <c r="R76">
        <f>IF('Qualitative Daten'!R83=4500,1,0)</f>
        <v>0</v>
      </c>
      <c r="S76">
        <f>IF('Qualitative Daten'!S83=64000,1,0)</f>
        <v>0</v>
      </c>
      <c r="T76">
        <f>IF('Qualitative Daten'!T83=699,1,0)</f>
        <v>0</v>
      </c>
      <c r="U76">
        <f>IF('Qualitative Daten'!U83=254,1,0)</f>
        <v>0</v>
      </c>
      <c r="V76">
        <f>IF('Qualitative Daten'!V83=2500,1,0)</f>
        <v>0</v>
      </c>
      <c r="W76">
        <f>IF('Qualitative Daten'!W83=49000,1,0)</f>
        <v>0</v>
      </c>
      <c r="X76">
        <f>IF('Qualitative Daten'!X83=45,1,0)</f>
        <v>0</v>
      </c>
      <c r="Y76">
        <f>IF('Qualitative Daten'!Y83=699,1,0)</f>
        <v>0</v>
      </c>
      <c r="Z76">
        <f>IF('Qualitative Daten'!Z83=51,1,0)</f>
        <v>0</v>
      </c>
      <c r="AA76">
        <f>IF('Qualitative Daten'!AA83=78,1,0)</f>
        <v>0</v>
      </c>
      <c r="AB76">
        <f>IF('Qualitative Daten'!AB83=6,1,0)</f>
        <v>0</v>
      </c>
      <c r="AC76">
        <f>IF('Qualitative Daten'!AC83=80,1,0)</f>
        <v>0</v>
      </c>
      <c r="AD76">
        <f>IF('Qualitative Daten'!AD83=32,1,0)</f>
        <v>0</v>
      </c>
      <c r="AE76">
        <f>IF('Qualitative Daten'!AE83=0,1,0)</f>
        <v>1</v>
      </c>
      <c r="AF76">
        <f>IF('Qualitative Daten'!AF83=35000,1,0)</f>
        <v>0</v>
      </c>
      <c r="AG76">
        <f>IF('Qualitative Daten'!AG83=1000,1,0)</f>
        <v>0</v>
      </c>
      <c r="AH76">
        <f>IF('Qualitative Daten'!AH83=8,1,0)</f>
        <v>0</v>
      </c>
      <c r="AI76">
        <f>IF('Qualitative Daten'!AI83=1,1,0)</f>
        <v>0</v>
      </c>
      <c r="AJ76">
        <f>IF('Qualitative Daten'!AJ83=7,1,0)</f>
        <v>0</v>
      </c>
      <c r="AK76">
        <f>IF('Qualitative Daten'!AK83=8,1,0)</f>
        <v>0</v>
      </c>
      <c r="AL76">
        <f>IF('Qualitative Daten'!AL83=600,1,0)</f>
        <v>0</v>
      </c>
      <c r="AM76">
        <f>IF('Qualitative Daten'!AM83=800,1,0)</f>
        <v>0</v>
      </c>
      <c r="AN76">
        <f>IF('Qualitative Daten'!AN83=42,1,0)</f>
        <v>0</v>
      </c>
      <c r="AO76">
        <f>IF('Qualitative Daten'!AO83=43,1,0)</f>
        <v>0</v>
      </c>
      <c r="AP76">
        <f>IF('Qualitative Daten'!AP83=9,1,0)</f>
        <v>0</v>
      </c>
      <c r="AQ76">
        <f>IF('Qualitative Daten'!AQ83=81,1,0)</f>
        <v>0</v>
      </c>
      <c r="AR76">
        <f>IF('Qualitative Daten'!AR83=1,1,0)</f>
        <v>0</v>
      </c>
      <c r="AS76">
        <f>IF('Qualitative Daten'!AS83=1,1,0)</f>
        <v>0</v>
      </c>
      <c r="AT76">
        <f>IF(OR('Qualitative Daten'!AT83=0.6,'Qualitative Daten'!AT83="3'5"),1,0)</f>
        <v>0</v>
      </c>
      <c r="AU76">
        <f>IF(OR('Qualitative Daten'!AU83=2.25,'Qualitative Daten'!AU83="2,1'4",'Qualitative Daten'!AU83="9'4"),1,0)</f>
        <v>0</v>
      </c>
      <c r="AV76">
        <f>IF('Qualitative Daten'!AV83=3,1,0)</f>
        <v>0</v>
      </c>
      <c r="AW76">
        <f>IF('Qualitative Daten'!AW83=6,1,0)</f>
        <v>0</v>
      </c>
      <c r="AX76">
        <f>IF('Qualitative Daten'!AX83=0,1,0)</f>
        <v>1</v>
      </c>
      <c r="AY76">
        <f>IF('Qualitative Daten'!AY83=3,1,0)</f>
        <v>0</v>
      </c>
      <c r="AZ76">
        <f>IF(OR('Qualitative Daten'!AZ83="7'5",'Qualitative Daten'!AZ83="1,2'5"),1,0)</f>
        <v>0</v>
      </c>
      <c r="BA76">
        <f>IF('Qualitative Daten'!BA83="1'8",1,0)</f>
        <v>0</v>
      </c>
      <c r="BB76">
        <f>IF('Qualitative Daten'!BB83="12'25",1,0)</f>
        <v>0</v>
      </c>
      <c r="BC76">
        <f>IF(OR('Qualitative Daten'!BC83="6'15",'Qualitative Daten'!BC83="2'5",'Qualitative Daten'!BC83="90'225",'Qualitative Daten'!BC83=0.4),1,0)</f>
        <v>0</v>
      </c>
      <c r="BD76">
        <f>IF(OR('Qualitative Daten'!BD83="9'2",'Qualitative Daten'!BD83=4.5,'Qualitative Daten'!BD83="4,1'2"),1,0)</f>
        <v>0</v>
      </c>
      <c r="BE76">
        <f>IF('Qualitative Daten'!BE83="15'16",1,0)</f>
        <v>0</v>
      </c>
      <c r="BF76">
        <f>IF('Qualitative Daten'!BF83=2.56,1,0)</f>
        <v>0</v>
      </c>
      <c r="BG76">
        <f>IF('Qualitative Daten'!BG83=1.49,1,0)</f>
        <v>0</v>
      </c>
      <c r="BH76">
        <f>IF('Qualitative Daten'!BH83=3.5,1,0)</f>
        <v>0</v>
      </c>
      <c r="BI76">
        <f>IF('Qualitative Daten'!BI83=4.82,1,0)</f>
        <v>0</v>
      </c>
      <c r="BJ76">
        <f>IF('Qualitative Daten'!BJ83=22.38,1,0)</f>
        <v>0</v>
      </c>
      <c r="BK76">
        <f>IF(AND('Qualitative Daten'!BK83&gt;2.6,'Qualitative Daten'!BK83&lt;&gt;999),1,0)</f>
        <v>0</v>
      </c>
      <c r="BL76">
        <f>IF('Qualitative Daten'!BL83&lt;0.06,1,0)</f>
        <v>1</v>
      </c>
      <c r="BM76">
        <f>IF(AND('Qualitative Daten'!BM83&gt;-2.5,'Qualitative Daten'!BM83&lt;&gt;999),1,0)</f>
        <v>1</v>
      </c>
      <c r="BN76">
        <f>IF('Qualitative Daten'!BN83&lt;-0.3,1,0)</f>
        <v>0</v>
      </c>
      <c r="BO76">
        <f>IF('Qualitative Daten'!BO83=-2,1,0)</f>
        <v>0</v>
      </c>
      <c r="BP76">
        <f>IF('Qualitative Daten'!BP83=-4,1,0)</f>
        <v>0</v>
      </c>
      <c r="BQ76">
        <f>IF('Qualitative Daten'!BQ83=-8,1,0)</f>
        <v>0</v>
      </c>
      <c r="BR76">
        <f>IF('Qualitative Daten'!BR83=-6,1,0)</f>
        <v>0</v>
      </c>
      <c r="BS76">
        <f>IF('Qualitative Daten'!BS83=15,1,0)</f>
        <v>0</v>
      </c>
      <c r="BT76">
        <f>IF('Qualitative Daten'!BT83=5,1,0)</f>
        <v>0</v>
      </c>
      <c r="BU76">
        <f>IF('Qualitative Daten'!BU83=2,1,0)</f>
        <v>0</v>
      </c>
      <c r="BV76">
        <f>IF('Qualitative Daten'!BV83=-12,1,0)</f>
        <v>0</v>
      </c>
      <c r="BW76">
        <f>IF('Qualitative Daten'!BW83=17,1,0)</f>
        <v>0</v>
      </c>
      <c r="BX76">
        <f>IF('Qualitative Daten'!BX83=-4,1,0)</f>
        <v>0</v>
      </c>
      <c r="BY76">
        <f>IF('Qualitative Daten'!BY83=2,1,0)</f>
        <v>0</v>
      </c>
      <c r="BZ76">
        <f>IF('Qualitative Daten'!BZ83=6,1,0)</f>
        <v>0</v>
      </c>
      <c r="CA76">
        <f>IF('Qualitative Daten'!CA83=12,1,0)</f>
        <v>0</v>
      </c>
      <c r="CB76">
        <f>IF('Qualitative Daten'!CB83=80,1,0)</f>
        <v>0</v>
      </c>
      <c r="CC76">
        <f>IF('Qualitative Daten'!CC83=750,1,0)</f>
        <v>0</v>
      </c>
      <c r="CD76">
        <f>IF('Qualitative Daten'!CD83=27,1,0)</f>
        <v>0</v>
      </c>
      <c r="CE76">
        <f>IF('Qualitative Daten'!CE83=200,1,0)</f>
        <v>0</v>
      </c>
      <c r="CF76">
        <f>IF('Qualitative Daten'!CF83=3,1,0)</f>
        <v>0</v>
      </c>
      <c r="CG76">
        <f>IF('Qualitative Daten'!CG83=1,1,0)</f>
        <v>0</v>
      </c>
      <c r="CH76">
        <f>IF('Qualitative Daten'!CH83=75,1,0)</f>
        <v>0</v>
      </c>
      <c r="CI76">
        <f>IF('Qualitative Daten'!CI83=50,1,0)</f>
        <v>0</v>
      </c>
      <c r="CJ76">
        <f>IF('Qualitative Daten'!CJ83=20,1,0)</f>
        <v>0</v>
      </c>
      <c r="CK76">
        <f>IF('Qualitative Daten'!CK83=45,1,0)</f>
        <v>0</v>
      </c>
      <c r="CL76">
        <f>IF('Qualitative Daten'!CL83=20,1,0)</f>
        <v>0</v>
      </c>
      <c r="CM76">
        <f>IF(OR('Qualitative Daten'!CM83="a+a+4+4",'Qualitative Daten'!CM83="2a+8",'Qualitative Daten'!CM83="2a+2*4",'Qualitative Daten'!CM83="a+4+a+4",'Qualitative Daten'!CM83="2*a+2*4",'Qualitative Daten'!CM83="a*2+4*2",'Qualitative Daten'!CM83="2(a+4)"),1,0)</f>
        <v>0</v>
      </c>
      <c r="CN76">
        <f>IF('Qualitative Daten'!CN83=0,1,0)</f>
        <v>1</v>
      </c>
      <c r="CO76">
        <f>IF('Qualitative Daten'!CO83=3,1,0)</f>
        <v>0</v>
      </c>
      <c r="CP76">
        <f>IF('Qualitative Daten'!CP83=698,1,0)</f>
        <v>0</v>
      </c>
      <c r="CQ76">
        <f>IF('Qualitative Daten'!CQ83=73,1,0)</f>
        <v>0</v>
      </c>
      <c r="CR76">
        <f>IF('Qualitative Daten'!CR83=37,1,0)</f>
        <v>0</v>
      </c>
      <c r="CS76">
        <f>IF('Qualitative Daten'!CS83=2,1,0)</f>
        <v>0</v>
      </c>
      <c r="CT76">
        <f>IF('Qualitative Daten'!CT83=3,1,0)</f>
        <v>0</v>
      </c>
      <c r="CU76">
        <f>IF('Qualitative Daten'!CU83=2,1,0)</f>
        <v>0</v>
      </c>
      <c r="CV76">
        <f>IF(OR('Qualitative Daten'!CV83="x+3",'Qualitative Daten'!CV83="3+x"),1,0)</f>
        <v>0</v>
      </c>
      <c r="CW76">
        <f>IF(OR('Qualitative Daten'!CW83="x-3",'Qualitative Daten'!CW83="-3+x"),1,0)</f>
        <v>0</v>
      </c>
      <c r="CX76">
        <f>IF(OR('Qualitative Daten'!CX83="2a",'Qualitative Daten'!CX83="a+a",'Qualitative Daten'!CX83="a*2",'Qualitative Daten'!CX83="2*a"),1,0)</f>
        <v>0</v>
      </c>
      <c r="CZ76">
        <f t="shared" si="10"/>
        <v>5</v>
      </c>
      <c r="DA76">
        <f t="shared" si="11"/>
        <v>95</v>
      </c>
      <c r="DB76">
        <f>COUNTIF('Qualitative Daten'!C83:CX83,999)</f>
        <v>0</v>
      </c>
      <c r="DC76">
        <f t="shared" si="12"/>
        <v>95</v>
      </c>
      <c r="DD76" s="2">
        <f t="shared" si="13"/>
        <v>0.05</v>
      </c>
      <c r="DE76" s="2">
        <f t="shared" si="14"/>
        <v>2.4390243902439025E-2</v>
      </c>
      <c r="DF76" s="2">
        <f t="shared" si="15"/>
        <v>7.1428571428571425E-2</v>
      </c>
      <c r="DG76" s="2">
        <f t="shared" si="16"/>
        <v>0.22222222222222221</v>
      </c>
      <c r="DH76" s="2">
        <f t="shared" si="17"/>
        <v>0</v>
      </c>
      <c r="DI76" s="2">
        <f t="shared" si="18"/>
        <v>0</v>
      </c>
      <c r="DJ76" s="2">
        <f t="shared" si="19"/>
        <v>8.3333333333333329E-2</v>
      </c>
    </row>
    <row r="77" spans="1:114" x14ac:dyDescent="0.35">
      <c r="A77">
        <f>'Qualitative Daten'!A84</f>
        <v>0</v>
      </c>
      <c r="B77">
        <f>'Qualitative Daten'!B84</f>
        <v>0</v>
      </c>
      <c r="C77">
        <f>IF('Qualitative Daten'!C84=7000,1,0)</f>
        <v>0</v>
      </c>
      <c r="D77">
        <f>IF('Qualitative Daten'!D84=5300,1,0)</f>
        <v>0</v>
      </c>
      <c r="E77">
        <f>IF('Qualitative Daten'!E84=4080,1,0)</f>
        <v>0</v>
      </c>
      <c r="F77">
        <f>IF('Qualitative Daten'!F84=12500,1,0)</f>
        <v>0</v>
      </c>
      <c r="G77">
        <f>IF('Qualitative Daten'!G84=9900,1,0)</f>
        <v>0</v>
      </c>
      <c r="H77">
        <f>IF('Qualitative Daten'!H84=4600,1,0)</f>
        <v>0</v>
      </c>
      <c r="I77">
        <f>IF('Qualitative Daten'!I84=4000,1,0)</f>
        <v>0</v>
      </c>
      <c r="J77">
        <f>IF('Qualitative Daten'!J84=6999,1,0)</f>
        <v>0</v>
      </c>
      <c r="K77">
        <f>IF('Qualitative Daten'!K84=2490,1,0)</f>
        <v>0</v>
      </c>
      <c r="L77">
        <f>IF('Qualitative Daten'!L84=3900,1,0)</f>
        <v>0</v>
      </c>
      <c r="M77">
        <f>IF('Qualitative Daten'!M84="&gt;",1,0)</f>
        <v>0</v>
      </c>
      <c r="N77">
        <f>IF('Qualitative Daten'!N84="&gt;",1,0)</f>
        <v>0</v>
      </c>
      <c r="O77">
        <f>IF('Qualitative Daten'!O84="&lt;",1,0)</f>
        <v>0</v>
      </c>
      <c r="P77">
        <f>IF('Qualitative Daten'!P84=500,1,0)</f>
        <v>0</v>
      </c>
      <c r="Q77">
        <f>IF('Qualitative Daten'!Q84=836,1,0)</f>
        <v>0</v>
      </c>
      <c r="R77">
        <f>IF('Qualitative Daten'!R84=4500,1,0)</f>
        <v>0</v>
      </c>
      <c r="S77">
        <f>IF('Qualitative Daten'!S84=64000,1,0)</f>
        <v>0</v>
      </c>
      <c r="T77">
        <f>IF('Qualitative Daten'!T84=699,1,0)</f>
        <v>0</v>
      </c>
      <c r="U77">
        <f>IF('Qualitative Daten'!U84=254,1,0)</f>
        <v>0</v>
      </c>
      <c r="V77">
        <f>IF('Qualitative Daten'!V84=2500,1,0)</f>
        <v>0</v>
      </c>
      <c r="W77">
        <f>IF('Qualitative Daten'!W84=49000,1,0)</f>
        <v>0</v>
      </c>
      <c r="X77">
        <f>IF('Qualitative Daten'!X84=45,1,0)</f>
        <v>0</v>
      </c>
      <c r="Y77">
        <f>IF('Qualitative Daten'!Y84=699,1,0)</f>
        <v>0</v>
      </c>
      <c r="Z77">
        <f>IF('Qualitative Daten'!Z84=51,1,0)</f>
        <v>0</v>
      </c>
      <c r="AA77">
        <f>IF('Qualitative Daten'!AA84=78,1,0)</f>
        <v>0</v>
      </c>
      <c r="AB77">
        <f>IF('Qualitative Daten'!AB84=6,1,0)</f>
        <v>0</v>
      </c>
      <c r="AC77">
        <f>IF('Qualitative Daten'!AC84=80,1,0)</f>
        <v>0</v>
      </c>
      <c r="AD77">
        <f>IF('Qualitative Daten'!AD84=32,1,0)</f>
        <v>0</v>
      </c>
      <c r="AE77">
        <f>IF('Qualitative Daten'!AE84=0,1,0)</f>
        <v>1</v>
      </c>
      <c r="AF77">
        <f>IF('Qualitative Daten'!AF84=35000,1,0)</f>
        <v>0</v>
      </c>
      <c r="AG77">
        <f>IF('Qualitative Daten'!AG84=1000,1,0)</f>
        <v>0</v>
      </c>
      <c r="AH77">
        <f>IF('Qualitative Daten'!AH84=8,1,0)</f>
        <v>0</v>
      </c>
      <c r="AI77">
        <f>IF('Qualitative Daten'!AI84=1,1,0)</f>
        <v>0</v>
      </c>
      <c r="AJ77">
        <f>IF('Qualitative Daten'!AJ84=7,1,0)</f>
        <v>0</v>
      </c>
      <c r="AK77">
        <f>IF('Qualitative Daten'!AK84=8,1,0)</f>
        <v>0</v>
      </c>
      <c r="AL77">
        <f>IF('Qualitative Daten'!AL84=600,1,0)</f>
        <v>0</v>
      </c>
      <c r="AM77">
        <f>IF('Qualitative Daten'!AM84=800,1,0)</f>
        <v>0</v>
      </c>
      <c r="AN77">
        <f>IF('Qualitative Daten'!AN84=42,1,0)</f>
        <v>0</v>
      </c>
      <c r="AO77">
        <f>IF('Qualitative Daten'!AO84=43,1,0)</f>
        <v>0</v>
      </c>
      <c r="AP77">
        <f>IF('Qualitative Daten'!AP84=9,1,0)</f>
        <v>0</v>
      </c>
      <c r="AQ77">
        <f>IF('Qualitative Daten'!AQ84=81,1,0)</f>
        <v>0</v>
      </c>
      <c r="AR77">
        <f>IF('Qualitative Daten'!AR84=1,1,0)</f>
        <v>0</v>
      </c>
      <c r="AS77">
        <f>IF('Qualitative Daten'!AS84=1,1,0)</f>
        <v>0</v>
      </c>
      <c r="AT77">
        <f>IF(OR('Qualitative Daten'!AT84=0.6,'Qualitative Daten'!AT84="3'5"),1,0)</f>
        <v>0</v>
      </c>
      <c r="AU77">
        <f>IF(OR('Qualitative Daten'!AU84=2.25,'Qualitative Daten'!AU84="2,1'4",'Qualitative Daten'!AU84="9'4"),1,0)</f>
        <v>0</v>
      </c>
      <c r="AV77">
        <f>IF('Qualitative Daten'!AV84=3,1,0)</f>
        <v>0</v>
      </c>
      <c r="AW77">
        <f>IF('Qualitative Daten'!AW84=6,1,0)</f>
        <v>0</v>
      </c>
      <c r="AX77">
        <f>IF('Qualitative Daten'!AX84=0,1,0)</f>
        <v>1</v>
      </c>
      <c r="AY77">
        <f>IF('Qualitative Daten'!AY84=3,1,0)</f>
        <v>0</v>
      </c>
      <c r="AZ77">
        <f>IF(OR('Qualitative Daten'!AZ84="7'5",'Qualitative Daten'!AZ84="1,2'5"),1,0)</f>
        <v>0</v>
      </c>
      <c r="BA77">
        <f>IF('Qualitative Daten'!BA84="1'8",1,0)</f>
        <v>0</v>
      </c>
      <c r="BB77">
        <f>IF('Qualitative Daten'!BB84="12'25",1,0)</f>
        <v>0</v>
      </c>
      <c r="BC77">
        <f>IF(OR('Qualitative Daten'!BC84="6'15",'Qualitative Daten'!BC84="2'5",'Qualitative Daten'!BC84="90'225",'Qualitative Daten'!BC84=0.4),1,0)</f>
        <v>0</v>
      </c>
      <c r="BD77">
        <f>IF(OR('Qualitative Daten'!BD84="9'2",'Qualitative Daten'!BD84=4.5,'Qualitative Daten'!BD84="4,1'2"),1,0)</f>
        <v>0</v>
      </c>
      <c r="BE77">
        <f>IF('Qualitative Daten'!BE84="15'16",1,0)</f>
        <v>0</v>
      </c>
      <c r="BF77">
        <f>IF('Qualitative Daten'!BF84=2.56,1,0)</f>
        <v>0</v>
      </c>
      <c r="BG77">
        <f>IF('Qualitative Daten'!BG84=1.49,1,0)</f>
        <v>0</v>
      </c>
      <c r="BH77">
        <f>IF('Qualitative Daten'!BH84=3.5,1,0)</f>
        <v>0</v>
      </c>
      <c r="BI77">
        <f>IF('Qualitative Daten'!BI84=4.82,1,0)</f>
        <v>0</v>
      </c>
      <c r="BJ77">
        <f>IF('Qualitative Daten'!BJ84=22.38,1,0)</f>
        <v>0</v>
      </c>
      <c r="BK77">
        <f>IF(AND('Qualitative Daten'!BK84&gt;2.6,'Qualitative Daten'!BK84&lt;&gt;999),1,0)</f>
        <v>0</v>
      </c>
      <c r="BL77">
        <f>IF('Qualitative Daten'!BL84&lt;0.06,1,0)</f>
        <v>1</v>
      </c>
      <c r="BM77">
        <f>IF(AND('Qualitative Daten'!BM84&gt;-2.5,'Qualitative Daten'!BM84&lt;&gt;999),1,0)</f>
        <v>1</v>
      </c>
      <c r="BN77">
        <f>IF('Qualitative Daten'!BN84&lt;-0.3,1,0)</f>
        <v>0</v>
      </c>
      <c r="BO77">
        <f>IF('Qualitative Daten'!BO84=-2,1,0)</f>
        <v>0</v>
      </c>
      <c r="BP77">
        <f>IF('Qualitative Daten'!BP84=-4,1,0)</f>
        <v>0</v>
      </c>
      <c r="BQ77">
        <f>IF('Qualitative Daten'!BQ84=-8,1,0)</f>
        <v>0</v>
      </c>
      <c r="BR77">
        <f>IF('Qualitative Daten'!BR84=-6,1,0)</f>
        <v>0</v>
      </c>
      <c r="BS77">
        <f>IF('Qualitative Daten'!BS84=15,1,0)</f>
        <v>0</v>
      </c>
      <c r="BT77">
        <f>IF('Qualitative Daten'!BT84=5,1,0)</f>
        <v>0</v>
      </c>
      <c r="BU77">
        <f>IF('Qualitative Daten'!BU84=2,1,0)</f>
        <v>0</v>
      </c>
      <c r="BV77">
        <f>IF('Qualitative Daten'!BV84=-12,1,0)</f>
        <v>0</v>
      </c>
      <c r="BW77">
        <f>IF('Qualitative Daten'!BW84=17,1,0)</f>
        <v>0</v>
      </c>
      <c r="BX77">
        <f>IF('Qualitative Daten'!BX84=-4,1,0)</f>
        <v>0</v>
      </c>
      <c r="BY77">
        <f>IF('Qualitative Daten'!BY84=2,1,0)</f>
        <v>0</v>
      </c>
      <c r="BZ77">
        <f>IF('Qualitative Daten'!BZ84=6,1,0)</f>
        <v>0</v>
      </c>
      <c r="CA77">
        <f>IF('Qualitative Daten'!CA84=12,1,0)</f>
        <v>0</v>
      </c>
      <c r="CB77">
        <f>IF('Qualitative Daten'!CB84=80,1,0)</f>
        <v>0</v>
      </c>
      <c r="CC77">
        <f>IF('Qualitative Daten'!CC84=750,1,0)</f>
        <v>0</v>
      </c>
      <c r="CD77">
        <f>IF('Qualitative Daten'!CD84=27,1,0)</f>
        <v>0</v>
      </c>
      <c r="CE77">
        <f>IF('Qualitative Daten'!CE84=200,1,0)</f>
        <v>0</v>
      </c>
      <c r="CF77">
        <f>IF('Qualitative Daten'!CF84=3,1,0)</f>
        <v>0</v>
      </c>
      <c r="CG77">
        <f>IF('Qualitative Daten'!CG84=1,1,0)</f>
        <v>0</v>
      </c>
      <c r="CH77">
        <f>IF('Qualitative Daten'!CH84=75,1,0)</f>
        <v>0</v>
      </c>
      <c r="CI77">
        <f>IF('Qualitative Daten'!CI84=50,1,0)</f>
        <v>0</v>
      </c>
      <c r="CJ77">
        <f>IF('Qualitative Daten'!CJ84=20,1,0)</f>
        <v>0</v>
      </c>
      <c r="CK77">
        <f>IF('Qualitative Daten'!CK84=45,1,0)</f>
        <v>0</v>
      </c>
      <c r="CL77">
        <f>IF('Qualitative Daten'!CL84=20,1,0)</f>
        <v>0</v>
      </c>
      <c r="CM77">
        <f>IF(OR('Qualitative Daten'!CM84="a+a+4+4",'Qualitative Daten'!CM84="2a+8",'Qualitative Daten'!CM84="2a+2*4",'Qualitative Daten'!CM84="a+4+a+4",'Qualitative Daten'!CM84="2*a+2*4",'Qualitative Daten'!CM84="a*2+4*2",'Qualitative Daten'!CM84="2(a+4)"),1,0)</f>
        <v>0</v>
      </c>
      <c r="CN77">
        <f>IF('Qualitative Daten'!CN84=0,1,0)</f>
        <v>1</v>
      </c>
      <c r="CO77">
        <f>IF('Qualitative Daten'!CO84=3,1,0)</f>
        <v>0</v>
      </c>
      <c r="CP77">
        <f>IF('Qualitative Daten'!CP84=698,1,0)</f>
        <v>0</v>
      </c>
      <c r="CQ77">
        <f>IF('Qualitative Daten'!CQ84=73,1,0)</f>
        <v>0</v>
      </c>
      <c r="CR77">
        <f>IF('Qualitative Daten'!CR84=37,1,0)</f>
        <v>0</v>
      </c>
      <c r="CS77">
        <f>IF('Qualitative Daten'!CS84=2,1,0)</f>
        <v>0</v>
      </c>
      <c r="CT77">
        <f>IF('Qualitative Daten'!CT84=3,1,0)</f>
        <v>0</v>
      </c>
      <c r="CU77">
        <f>IF('Qualitative Daten'!CU84=2,1,0)</f>
        <v>0</v>
      </c>
      <c r="CV77">
        <f>IF(OR('Qualitative Daten'!CV84="x+3",'Qualitative Daten'!CV84="3+x"),1,0)</f>
        <v>0</v>
      </c>
      <c r="CW77">
        <f>IF(OR('Qualitative Daten'!CW84="x-3",'Qualitative Daten'!CW84="-3+x"),1,0)</f>
        <v>0</v>
      </c>
      <c r="CX77">
        <f>IF(OR('Qualitative Daten'!CX84="2a",'Qualitative Daten'!CX84="a+a",'Qualitative Daten'!CX84="a*2",'Qualitative Daten'!CX84="2*a"),1,0)</f>
        <v>0</v>
      </c>
      <c r="CZ77">
        <f t="shared" si="10"/>
        <v>5</v>
      </c>
      <c r="DA77">
        <f t="shared" si="11"/>
        <v>95</v>
      </c>
      <c r="DB77">
        <f>COUNTIF('Qualitative Daten'!C84:CX84,999)</f>
        <v>0</v>
      </c>
      <c r="DC77">
        <f t="shared" si="12"/>
        <v>95</v>
      </c>
      <c r="DD77" s="2">
        <f t="shared" si="13"/>
        <v>0.05</v>
      </c>
      <c r="DE77" s="2">
        <f t="shared" si="14"/>
        <v>2.4390243902439025E-2</v>
      </c>
      <c r="DF77" s="2">
        <f t="shared" si="15"/>
        <v>7.1428571428571425E-2</v>
      </c>
      <c r="DG77" s="2">
        <f t="shared" si="16"/>
        <v>0.22222222222222221</v>
      </c>
      <c r="DH77" s="2">
        <f t="shared" si="17"/>
        <v>0</v>
      </c>
      <c r="DI77" s="2">
        <f t="shared" si="18"/>
        <v>0</v>
      </c>
      <c r="DJ77" s="2">
        <f t="shared" si="19"/>
        <v>8.3333333333333329E-2</v>
      </c>
    </row>
    <row r="78" spans="1:114" x14ac:dyDescent="0.35">
      <c r="A78">
        <f>'Qualitative Daten'!A85</f>
        <v>0</v>
      </c>
      <c r="B78">
        <f>'Qualitative Daten'!B85</f>
        <v>0</v>
      </c>
      <c r="C78">
        <f>IF('Qualitative Daten'!C85=7000,1,0)</f>
        <v>0</v>
      </c>
      <c r="D78">
        <f>IF('Qualitative Daten'!D85=5300,1,0)</f>
        <v>0</v>
      </c>
      <c r="E78">
        <f>IF('Qualitative Daten'!E85=4080,1,0)</f>
        <v>0</v>
      </c>
      <c r="F78">
        <f>IF('Qualitative Daten'!F85=12500,1,0)</f>
        <v>0</v>
      </c>
      <c r="G78">
        <f>IF('Qualitative Daten'!G85=9900,1,0)</f>
        <v>0</v>
      </c>
      <c r="H78">
        <f>IF('Qualitative Daten'!H85=4600,1,0)</f>
        <v>0</v>
      </c>
      <c r="I78">
        <f>IF('Qualitative Daten'!I85=4000,1,0)</f>
        <v>0</v>
      </c>
      <c r="J78">
        <f>IF('Qualitative Daten'!J85=6999,1,0)</f>
        <v>0</v>
      </c>
      <c r="K78">
        <f>IF('Qualitative Daten'!K85=2490,1,0)</f>
        <v>0</v>
      </c>
      <c r="L78">
        <f>IF('Qualitative Daten'!L85=3900,1,0)</f>
        <v>0</v>
      </c>
      <c r="M78">
        <f>IF('Qualitative Daten'!M85="&gt;",1,0)</f>
        <v>0</v>
      </c>
      <c r="N78">
        <f>IF('Qualitative Daten'!N85="&gt;",1,0)</f>
        <v>0</v>
      </c>
      <c r="O78">
        <f>IF('Qualitative Daten'!O85="&lt;",1,0)</f>
        <v>0</v>
      </c>
      <c r="P78">
        <f>IF('Qualitative Daten'!P85=500,1,0)</f>
        <v>0</v>
      </c>
      <c r="Q78">
        <f>IF('Qualitative Daten'!Q85=836,1,0)</f>
        <v>0</v>
      </c>
      <c r="R78">
        <f>IF('Qualitative Daten'!R85=4500,1,0)</f>
        <v>0</v>
      </c>
      <c r="S78">
        <f>IF('Qualitative Daten'!S85=64000,1,0)</f>
        <v>0</v>
      </c>
      <c r="T78">
        <f>IF('Qualitative Daten'!T85=699,1,0)</f>
        <v>0</v>
      </c>
      <c r="U78">
        <f>IF('Qualitative Daten'!U85=254,1,0)</f>
        <v>0</v>
      </c>
      <c r="V78">
        <f>IF('Qualitative Daten'!V85=2500,1,0)</f>
        <v>0</v>
      </c>
      <c r="W78">
        <f>IF('Qualitative Daten'!W85=49000,1,0)</f>
        <v>0</v>
      </c>
      <c r="X78">
        <f>IF('Qualitative Daten'!X85=45,1,0)</f>
        <v>0</v>
      </c>
      <c r="Y78">
        <f>IF('Qualitative Daten'!Y85=699,1,0)</f>
        <v>0</v>
      </c>
      <c r="Z78">
        <f>IF('Qualitative Daten'!Z85=51,1,0)</f>
        <v>0</v>
      </c>
      <c r="AA78">
        <f>IF('Qualitative Daten'!AA85=78,1,0)</f>
        <v>0</v>
      </c>
      <c r="AB78">
        <f>IF('Qualitative Daten'!AB85=6,1,0)</f>
        <v>0</v>
      </c>
      <c r="AC78">
        <f>IF('Qualitative Daten'!AC85=80,1,0)</f>
        <v>0</v>
      </c>
      <c r="AD78">
        <f>IF('Qualitative Daten'!AD85=32,1,0)</f>
        <v>0</v>
      </c>
      <c r="AE78">
        <f>IF('Qualitative Daten'!AE85=0,1,0)</f>
        <v>1</v>
      </c>
      <c r="AF78">
        <f>IF('Qualitative Daten'!AF85=35000,1,0)</f>
        <v>0</v>
      </c>
      <c r="AG78">
        <f>IF('Qualitative Daten'!AG85=1000,1,0)</f>
        <v>0</v>
      </c>
      <c r="AH78">
        <f>IF('Qualitative Daten'!AH85=8,1,0)</f>
        <v>0</v>
      </c>
      <c r="AI78">
        <f>IF('Qualitative Daten'!AI85=1,1,0)</f>
        <v>0</v>
      </c>
      <c r="AJ78">
        <f>IF('Qualitative Daten'!AJ85=7,1,0)</f>
        <v>0</v>
      </c>
      <c r="AK78">
        <f>IF('Qualitative Daten'!AK85=8,1,0)</f>
        <v>0</v>
      </c>
      <c r="AL78">
        <f>IF('Qualitative Daten'!AL85=600,1,0)</f>
        <v>0</v>
      </c>
      <c r="AM78">
        <f>IF('Qualitative Daten'!AM85=800,1,0)</f>
        <v>0</v>
      </c>
      <c r="AN78">
        <f>IF('Qualitative Daten'!AN85=42,1,0)</f>
        <v>0</v>
      </c>
      <c r="AO78">
        <f>IF('Qualitative Daten'!AO85=43,1,0)</f>
        <v>0</v>
      </c>
      <c r="AP78">
        <f>IF('Qualitative Daten'!AP85=9,1,0)</f>
        <v>0</v>
      </c>
      <c r="AQ78">
        <f>IF('Qualitative Daten'!AQ85=81,1,0)</f>
        <v>0</v>
      </c>
      <c r="AR78">
        <f>IF('Qualitative Daten'!AR85=1,1,0)</f>
        <v>0</v>
      </c>
      <c r="AS78">
        <f>IF('Qualitative Daten'!AS85=1,1,0)</f>
        <v>0</v>
      </c>
      <c r="AT78">
        <f>IF(OR('Qualitative Daten'!AT85=0.6,'Qualitative Daten'!AT85="3'5"),1,0)</f>
        <v>0</v>
      </c>
      <c r="AU78">
        <f>IF(OR('Qualitative Daten'!AU85=2.25,'Qualitative Daten'!AU85="2,1'4",'Qualitative Daten'!AU85="9'4"),1,0)</f>
        <v>0</v>
      </c>
      <c r="AV78">
        <f>IF('Qualitative Daten'!AV85=3,1,0)</f>
        <v>0</v>
      </c>
      <c r="AW78">
        <f>IF('Qualitative Daten'!AW85=6,1,0)</f>
        <v>0</v>
      </c>
      <c r="AX78">
        <f>IF('Qualitative Daten'!AX85=0,1,0)</f>
        <v>1</v>
      </c>
      <c r="AY78">
        <f>IF('Qualitative Daten'!AY85=3,1,0)</f>
        <v>0</v>
      </c>
      <c r="AZ78">
        <f>IF(OR('Qualitative Daten'!AZ85="7'5",'Qualitative Daten'!AZ85="1,2'5"),1,0)</f>
        <v>0</v>
      </c>
      <c r="BA78">
        <f>IF('Qualitative Daten'!BA85="1'8",1,0)</f>
        <v>0</v>
      </c>
      <c r="BB78">
        <f>IF('Qualitative Daten'!BB85="12'25",1,0)</f>
        <v>0</v>
      </c>
      <c r="BC78">
        <f>IF(OR('Qualitative Daten'!BC85="6'15",'Qualitative Daten'!BC85="2'5",'Qualitative Daten'!BC85="90'225",'Qualitative Daten'!BC85=0.4),1,0)</f>
        <v>0</v>
      </c>
      <c r="BD78">
        <f>IF(OR('Qualitative Daten'!BD85="9'2",'Qualitative Daten'!BD85=4.5,'Qualitative Daten'!BD85="4,1'2"),1,0)</f>
        <v>0</v>
      </c>
      <c r="BE78">
        <f>IF('Qualitative Daten'!BE85="15'16",1,0)</f>
        <v>0</v>
      </c>
      <c r="BF78">
        <f>IF('Qualitative Daten'!BF85=2.56,1,0)</f>
        <v>0</v>
      </c>
      <c r="BG78">
        <f>IF('Qualitative Daten'!BG85=1.49,1,0)</f>
        <v>0</v>
      </c>
      <c r="BH78">
        <f>IF('Qualitative Daten'!BH85=3.5,1,0)</f>
        <v>0</v>
      </c>
      <c r="BI78">
        <f>IF('Qualitative Daten'!BI85=4.82,1,0)</f>
        <v>0</v>
      </c>
      <c r="BJ78">
        <f>IF('Qualitative Daten'!BJ85=22.38,1,0)</f>
        <v>0</v>
      </c>
      <c r="BK78">
        <f>IF(AND('Qualitative Daten'!BK85&gt;2.6,'Qualitative Daten'!BK85&lt;&gt;999),1,0)</f>
        <v>0</v>
      </c>
      <c r="BL78">
        <f>IF('Qualitative Daten'!BL85&lt;0.06,1,0)</f>
        <v>1</v>
      </c>
      <c r="BM78">
        <f>IF(AND('Qualitative Daten'!BM85&gt;-2.5,'Qualitative Daten'!BM85&lt;&gt;999),1,0)</f>
        <v>1</v>
      </c>
      <c r="BN78">
        <f>IF('Qualitative Daten'!BN85&lt;-0.3,1,0)</f>
        <v>0</v>
      </c>
      <c r="BO78">
        <f>IF('Qualitative Daten'!BO85=-2,1,0)</f>
        <v>0</v>
      </c>
      <c r="BP78">
        <f>IF('Qualitative Daten'!BP85=-4,1,0)</f>
        <v>0</v>
      </c>
      <c r="BQ78">
        <f>IF('Qualitative Daten'!BQ85=-8,1,0)</f>
        <v>0</v>
      </c>
      <c r="BR78">
        <f>IF('Qualitative Daten'!BR85=-6,1,0)</f>
        <v>0</v>
      </c>
      <c r="BS78">
        <f>IF('Qualitative Daten'!BS85=15,1,0)</f>
        <v>0</v>
      </c>
      <c r="BT78">
        <f>IF('Qualitative Daten'!BT85=5,1,0)</f>
        <v>0</v>
      </c>
      <c r="BU78">
        <f>IF('Qualitative Daten'!BU85=2,1,0)</f>
        <v>0</v>
      </c>
      <c r="BV78">
        <f>IF('Qualitative Daten'!BV85=-12,1,0)</f>
        <v>0</v>
      </c>
      <c r="BW78">
        <f>IF('Qualitative Daten'!BW85=17,1,0)</f>
        <v>0</v>
      </c>
      <c r="BX78">
        <f>IF('Qualitative Daten'!BX85=-4,1,0)</f>
        <v>0</v>
      </c>
      <c r="BY78">
        <f>IF('Qualitative Daten'!BY85=2,1,0)</f>
        <v>0</v>
      </c>
      <c r="BZ78">
        <f>IF('Qualitative Daten'!BZ85=6,1,0)</f>
        <v>0</v>
      </c>
      <c r="CA78">
        <f>IF('Qualitative Daten'!CA85=12,1,0)</f>
        <v>0</v>
      </c>
      <c r="CB78">
        <f>IF('Qualitative Daten'!CB85=80,1,0)</f>
        <v>0</v>
      </c>
      <c r="CC78">
        <f>IF('Qualitative Daten'!CC85=750,1,0)</f>
        <v>0</v>
      </c>
      <c r="CD78">
        <f>IF('Qualitative Daten'!CD85=27,1,0)</f>
        <v>0</v>
      </c>
      <c r="CE78">
        <f>IF('Qualitative Daten'!CE85=200,1,0)</f>
        <v>0</v>
      </c>
      <c r="CF78">
        <f>IF('Qualitative Daten'!CF85=3,1,0)</f>
        <v>0</v>
      </c>
      <c r="CG78">
        <f>IF('Qualitative Daten'!CG85=1,1,0)</f>
        <v>0</v>
      </c>
      <c r="CH78">
        <f>IF('Qualitative Daten'!CH85=75,1,0)</f>
        <v>0</v>
      </c>
      <c r="CI78">
        <f>IF('Qualitative Daten'!CI85=50,1,0)</f>
        <v>0</v>
      </c>
      <c r="CJ78">
        <f>IF('Qualitative Daten'!CJ85=20,1,0)</f>
        <v>0</v>
      </c>
      <c r="CK78">
        <f>IF('Qualitative Daten'!CK85=45,1,0)</f>
        <v>0</v>
      </c>
      <c r="CL78">
        <f>IF('Qualitative Daten'!CL85=20,1,0)</f>
        <v>0</v>
      </c>
      <c r="CM78">
        <f>IF(OR('Qualitative Daten'!CM85="a+a+4+4",'Qualitative Daten'!CM85="2a+8",'Qualitative Daten'!CM85="2a+2*4",'Qualitative Daten'!CM85="a+4+a+4",'Qualitative Daten'!CM85="2*a+2*4",'Qualitative Daten'!CM85="a*2+4*2",'Qualitative Daten'!CM85="2(a+4)"),1,0)</f>
        <v>0</v>
      </c>
      <c r="CN78">
        <f>IF('Qualitative Daten'!CN85=0,1,0)</f>
        <v>1</v>
      </c>
      <c r="CO78">
        <f>IF('Qualitative Daten'!CO85=3,1,0)</f>
        <v>0</v>
      </c>
      <c r="CP78">
        <f>IF('Qualitative Daten'!CP85=698,1,0)</f>
        <v>0</v>
      </c>
      <c r="CQ78">
        <f>IF('Qualitative Daten'!CQ85=73,1,0)</f>
        <v>0</v>
      </c>
      <c r="CR78">
        <f>IF('Qualitative Daten'!CR85=37,1,0)</f>
        <v>0</v>
      </c>
      <c r="CS78">
        <f>IF('Qualitative Daten'!CS85=2,1,0)</f>
        <v>0</v>
      </c>
      <c r="CT78">
        <f>IF('Qualitative Daten'!CT85=3,1,0)</f>
        <v>0</v>
      </c>
      <c r="CU78">
        <f>IF('Qualitative Daten'!CU85=2,1,0)</f>
        <v>0</v>
      </c>
      <c r="CV78">
        <f>IF(OR('Qualitative Daten'!CV85="x+3",'Qualitative Daten'!CV85="3+x"),1,0)</f>
        <v>0</v>
      </c>
      <c r="CW78">
        <f>IF(OR('Qualitative Daten'!CW85="x-3",'Qualitative Daten'!CW85="-3+x"),1,0)</f>
        <v>0</v>
      </c>
      <c r="CX78">
        <f>IF(OR('Qualitative Daten'!CX85="2a",'Qualitative Daten'!CX85="a+a",'Qualitative Daten'!CX85="a*2",'Qualitative Daten'!CX85="2*a"),1,0)</f>
        <v>0</v>
      </c>
      <c r="CZ78">
        <f t="shared" si="10"/>
        <v>5</v>
      </c>
      <c r="DA78">
        <f t="shared" si="11"/>
        <v>95</v>
      </c>
      <c r="DB78">
        <f>COUNTIF('Qualitative Daten'!C85:CX85,999)</f>
        <v>0</v>
      </c>
      <c r="DC78">
        <f t="shared" si="12"/>
        <v>95</v>
      </c>
      <c r="DD78" s="2">
        <f t="shared" si="13"/>
        <v>0.05</v>
      </c>
      <c r="DE78" s="2">
        <f t="shared" si="14"/>
        <v>2.4390243902439025E-2</v>
      </c>
      <c r="DF78" s="2">
        <f t="shared" si="15"/>
        <v>7.1428571428571425E-2</v>
      </c>
      <c r="DG78" s="2">
        <f t="shared" si="16"/>
        <v>0.22222222222222221</v>
      </c>
      <c r="DH78" s="2">
        <f t="shared" si="17"/>
        <v>0</v>
      </c>
      <c r="DI78" s="2">
        <f t="shared" si="18"/>
        <v>0</v>
      </c>
      <c r="DJ78" s="2">
        <f t="shared" si="19"/>
        <v>8.3333333333333329E-2</v>
      </c>
    </row>
    <row r="79" spans="1:114" x14ac:dyDescent="0.35">
      <c r="A79">
        <f>'Qualitative Daten'!A86</f>
        <v>0</v>
      </c>
      <c r="B79">
        <f>'Qualitative Daten'!B86</f>
        <v>0</v>
      </c>
      <c r="C79">
        <f>IF('Qualitative Daten'!C86=7000,1,0)</f>
        <v>0</v>
      </c>
      <c r="D79">
        <f>IF('Qualitative Daten'!D86=5300,1,0)</f>
        <v>0</v>
      </c>
      <c r="E79">
        <f>IF('Qualitative Daten'!E86=4080,1,0)</f>
        <v>0</v>
      </c>
      <c r="F79">
        <f>IF('Qualitative Daten'!F86=12500,1,0)</f>
        <v>0</v>
      </c>
      <c r="G79">
        <f>IF('Qualitative Daten'!G86=9900,1,0)</f>
        <v>0</v>
      </c>
      <c r="H79">
        <f>IF('Qualitative Daten'!H86=4600,1,0)</f>
        <v>0</v>
      </c>
      <c r="I79">
        <f>IF('Qualitative Daten'!I86=4000,1,0)</f>
        <v>0</v>
      </c>
      <c r="J79">
        <f>IF('Qualitative Daten'!J86=6999,1,0)</f>
        <v>0</v>
      </c>
      <c r="K79">
        <f>IF('Qualitative Daten'!K86=2490,1,0)</f>
        <v>0</v>
      </c>
      <c r="L79">
        <f>IF('Qualitative Daten'!L86=3900,1,0)</f>
        <v>0</v>
      </c>
      <c r="M79">
        <f>IF('Qualitative Daten'!M86="&gt;",1,0)</f>
        <v>0</v>
      </c>
      <c r="N79">
        <f>IF('Qualitative Daten'!N86="&gt;",1,0)</f>
        <v>0</v>
      </c>
      <c r="O79">
        <f>IF('Qualitative Daten'!O86="&lt;",1,0)</f>
        <v>0</v>
      </c>
      <c r="P79">
        <f>IF('Qualitative Daten'!P86=500,1,0)</f>
        <v>0</v>
      </c>
      <c r="Q79">
        <f>IF('Qualitative Daten'!Q86=836,1,0)</f>
        <v>0</v>
      </c>
      <c r="R79">
        <f>IF('Qualitative Daten'!R86=4500,1,0)</f>
        <v>0</v>
      </c>
      <c r="S79">
        <f>IF('Qualitative Daten'!S86=64000,1,0)</f>
        <v>0</v>
      </c>
      <c r="T79">
        <f>IF('Qualitative Daten'!T86=699,1,0)</f>
        <v>0</v>
      </c>
      <c r="U79">
        <f>IF('Qualitative Daten'!U86=254,1,0)</f>
        <v>0</v>
      </c>
      <c r="V79">
        <f>IF('Qualitative Daten'!V86=2500,1,0)</f>
        <v>0</v>
      </c>
      <c r="W79">
        <f>IF('Qualitative Daten'!W86=49000,1,0)</f>
        <v>0</v>
      </c>
      <c r="X79">
        <f>IF('Qualitative Daten'!X86=45,1,0)</f>
        <v>0</v>
      </c>
      <c r="Y79">
        <f>IF('Qualitative Daten'!Y86=699,1,0)</f>
        <v>0</v>
      </c>
      <c r="Z79">
        <f>IF('Qualitative Daten'!Z86=51,1,0)</f>
        <v>0</v>
      </c>
      <c r="AA79">
        <f>IF('Qualitative Daten'!AA86=78,1,0)</f>
        <v>0</v>
      </c>
      <c r="AB79">
        <f>IF('Qualitative Daten'!AB86=6,1,0)</f>
        <v>0</v>
      </c>
      <c r="AC79">
        <f>IF('Qualitative Daten'!AC86=80,1,0)</f>
        <v>0</v>
      </c>
      <c r="AD79">
        <f>IF('Qualitative Daten'!AD86=32,1,0)</f>
        <v>0</v>
      </c>
      <c r="AE79">
        <f>IF('Qualitative Daten'!AE86=0,1,0)</f>
        <v>1</v>
      </c>
      <c r="AF79">
        <f>IF('Qualitative Daten'!AF86=35000,1,0)</f>
        <v>0</v>
      </c>
      <c r="AG79">
        <f>IF('Qualitative Daten'!AG86=1000,1,0)</f>
        <v>0</v>
      </c>
      <c r="AH79">
        <f>IF('Qualitative Daten'!AH86=8,1,0)</f>
        <v>0</v>
      </c>
      <c r="AI79">
        <f>IF('Qualitative Daten'!AI86=1,1,0)</f>
        <v>0</v>
      </c>
      <c r="AJ79">
        <f>IF('Qualitative Daten'!AJ86=7,1,0)</f>
        <v>0</v>
      </c>
      <c r="AK79">
        <f>IF('Qualitative Daten'!AK86=8,1,0)</f>
        <v>0</v>
      </c>
      <c r="AL79">
        <f>IF('Qualitative Daten'!AL86=600,1,0)</f>
        <v>0</v>
      </c>
      <c r="AM79">
        <f>IF('Qualitative Daten'!AM86=800,1,0)</f>
        <v>0</v>
      </c>
      <c r="AN79">
        <f>IF('Qualitative Daten'!AN86=42,1,0)</f>
        <v>0</v>
      </c>
      <c r="AO79">
        <f>IF('Qualitative Daten'!AO86=43,1,0)</f>
        <v>0</v>
      </c>
      <c r="AP79">
        <f>IF('Qualitative Daten'!AP86=9,1,0)</f>
        <v>0</v>
      </c>
      <c r="AQ79">
        <f>IF('Qualitative Daten'!AQ86=81,1,0)</f>
        <v>0</v>
      </c>
      <c r="AR79">
        <f>IF('Qualitative Daten'!AR86=1,1,0)</f>
        <v>0</v>
      </c>
      <c r="AS79">
        <f>IF('Qualitative Daten'!AS86=1,1,0)</f>
        <v>0</v>
      </c>
      <c r="AT79">
        <f>IF(OR('Qualitative Daten'!AT86=0.6,'Qualitative Daten'!AT86="3'5"),1,0)</f>
        <v>0</v>
      </c>
      <c r="AU79">
        <f>IF(OR('Qualitative Daten'!AU86=2.25,'Qualitative Daten'!AU86="2,1'4",'Qualitative Daten'!AU86="9'4"),1,0)</f>
        <v>0</v>
      </c>
      <c r="AV79">
        <f>IF('Qualitative Daten'!AV86=3,1,0)</f>
        <v>0</v>
      </c>
      <c r="AW79">
        <f>IF('Qualitative Daten'!AW86=6,1,0)</f>
        <v>0</v>
      </c>
      <c r="AX79">
        <f>IF('Qualitative Daten'!AX86=0,1,0)</f>
        <v>1</v>
      </c>
      <c r="AY79">
        <f>IF('Qualitative Daten'!AY86=3,1,0)</f>
        <v>0</v>
      </c>
      <c r="AZ79">
        <f>IF(OR('Qualitative Daten'!AZ86="7'5",'Qualitative Daten'!AZ86="1,2'5"),1,0)</f>
        <v>0</v>
      </c>
      <c r="BA79">
        <f>IF('Qualitative Daten'!BA86="1'8",1,0)</f>
        <v>0</v>
      </c>
      <c r="BB79">
        <f>IF('Qualitative Daten'!BB86="12'25",1,0)</f>
        <v>0</v>
      </c>
      <c r="BC79">
        <f>IF(OR('Qualitative Daten'!BC86="6'15",'Qualitative Daten'!BC86="2'5",'Qualitative Daten'!BC86="90'225",'Qualitative Daten'!BC86=0.4),1,0)</f>
        <v>0</v>
      </c>
      <c r="BD79">
        <f>IF(OR('Qualitative Daten'!BD86="9'2",'Qualitative Daten'!BD86=4.5,'Qualitative Daten'!BD86="4,1'2"),1,0)</f>
        <v>0</v>
      </c>
      <c r="BE79">
        <f>IF('Qualitative Daten'!BE86="15'16",1,0)</f>
        <v>0</v>
      </c>
      <c r="BF79">
        <f>IF('Qualitative Daten'!BF86=2.56,1,0)</f>
        <v>0</v>
      </c>
      <c r="BG79">
        <f>IF('Qualitative Daten'!BG86=1.49,1,0)</f>
        <v>0</v>
      </c>
      <c r="BH79">
        <f>IF('Qualitative Daten'!BH86=3.5,1,0)</f>
        <v>0</v>
      </c>
      <c r="BI79">
        <f>IF('Qualitative Daten'!BI86=4.82,1,0)</f>
        <v>0</v>
      </c>
      <c r="BJ79">
        <f>IF('Qualitative Daten'!BJ86=22.38,1,0)</f>
        <v>0</v>
      </c>
      <c r="BK79">
        <f>IF(AND('Qualitative Daten'!BK86&gt;2.6,'Qualitative Daten'!BK86&lt;&gt;999),1,0)</f>
        <v>0</v>
      </c>
      <c r="BL79">
        <f>IF('Qualitative Daten'!BL86&lt;0.06,1,0)</f>
        <v>1</v>
      </c>
      <c r="BM79">
        <f>IF(AND('Qualitative Daten'!BM86&gt;-2.5,'Qualitative Daten'!BM86&lt;&gt;999),1,0)</f>
        <v>1</v>
      </c>
      <c r="BN79">
        <f>IF('Qualitative Daten'!BN86&lt;-0.3,1,0)</f>
        <v>0</v>
      </c>
      <c r="BO79">
        <f>IF('Qualitative Daten'!BO86=-2,1,0)</f>
        <v>0</v>
      </c>
      <c r="BP79">
        <f>IF('Qualitative Daten'!BP86=-4,1,0)</f>
        <v>0</v>
      </c>
      <c r="BQ79">
        <f>IF('Qualitative Daten'!BQ86=-8,1,0)</f>
        <v>0</v>
      </c>
      <c r="BR79">
        <f>IF('Qualitative Daten'!BR86=-6,1,0)</f>
        <v>0</v>
      </c>
      <c r="BS79">
        <f>IF('Qualitative Daten'!BS86=15,1,0)</f>
        <v>0</v>
      </c>
      <c r="BT79">
        <f>IF('Qualitative Daten'!BT86=5,1,0)</f>
        <v>0</v>
      </c>
      <c r="BU79">
        <f>IF('Qualitative Daten'!BU86=2,1,0)</f>
        <v>0</v>
      </c>
      <c r="BV79">
        <f>IF('Qualitative Daten'!BV86=-12,1,0)</f>
        <v>0</v>
      </c>
      <c r="BW79">
        <f>IF('Qualitative Daten'!BW86=17,1,0)</f>
        <v>0</v>
      </c>
      <c r="BX79">
        <f>IF('Qualitative Daten'!BX86=-4,1,0)</f>
        <v>0</v>
      </c>
      <c r="BY79">
        <f>IF('Qualitative Daten'!BY86=2,1,0)</f>
        <v>0</v>
      </c>
      <c r="BZ79">
        <f>IF('Qualitative Daten'!BZ86=6,1,0)</f>
        <v>0</v>
      </c>
      <c r="CA79">
        <f>IF('Qualitative Daten'!CA86=12,1,0)</f>
        <v>0</v>
      </c>
      <c r="CB79">
        <f>IF('Qualitative Daten'!CB86=80,1,0)</f>
        <v>0</v>
      </c>
      <c r="CC79">
        <f>IF('Qualitative Daten'!CC86=750,1,0)</f>
        <v>0</v>
      </c>
      <c r="CD79">
        <f>IF('Qualitative Daten'!CD86=27,1,0)</f>
        <v>0</v>
      </c>
      <c r="CE79">
        <f>IF('Qualitative Daten'!CE86=200,1,0)</f>
        <v>0</v>
      </c>
      <c r="CF79">
        <f>IF('Qualitative Daten'!CF86=3,1,0)</f>
        <v>0</v>
      </c>
      <c r="CG79">
        <f>IF('Qualitative Daten'!CG86=1,1,0)</f>
        <v>0</v>
      </c>
      <c r="CH79">
        <f>IF('Qualitative Daten'!CH86=75,1,0)</f>
        <v>0</v>
      </c>
      <c r="CI79">
        <f>IF('Qualitative Daten'!CI86=50,1,0)</f>
        <v>0</v>
      </c>
      <c r="CJ79">
        <f>IF('Qualitative Daten'!CJ86=20,1,0)</f>
        <v>0</v>
      </c>
      <c r="CK79">
        <f>IF('Qualitative Daten'!CK86=45,1,0)</f>
        <v>0</v>
      </c>
      <c r="CL79">
        <f>IF('Qualitative Daten'!CL86=20,1,0)</f>
        <v>0</v>
      </c>
      <c r="CM79">
        <f>IF(OR('Qualitative Daten'!CM86="a+a+4+4",'Qualitative Daten'!CM86="2a+8",'Qualitative Daten'!CM86="2a+2*4",'Qualitative Daten'!CM86="a+4+a+4",'Qualitative Daten'!CM86="2*a+2*4",'Qualitative Daten'!CM86="a*2+4*2",'Qualitative Daten'!CM86="2(a+4)"),1,0)</f>
        <v>0</v>
      </c>
      <c r="CN79">
        <f>IF('Qualitative Daten'!CN86=0,1,0)</f>
        <v>1</v>
      </c>
      <c r="CO79">
        <f>IF('Qualitative Daten'!CO86=3,1,0)</f>
        <v>0</v>
      </c>
      <c r="CP79">
        <f>IF('Qualitative Daten'!CP86=698,1,0)</f>
        <v>0</v>
      </c>
      <c r="CQ79">
        <f>IF('Qualitative Daten'!CQ86=73,1,0)</f>
        <v>0</v>
      </c>
      <c r="CR79">
        <f>IF('Qualitative Daten'!CR86=37,1,0)</f>
        <v>0</v>
      </c>
      <c r="CS79">
        <f>IF('Qualitative Daten'!CS86=2,1,0)</f>
        <v>0</v>
      </c>
      <c r="CT79">
        <f>IF('Qualitative Daten'!CT86=3,1,0)</f>
        <v>0</v>
      </c>
      <c r="CU79">
        <f>IF('Qualitative Daten'!CU86=2,1,0)</f>
        <v>0</v>
      </c>
      <c r="CV79">
        <f>IF(OR('Qualitative Daten'!CV86="x+3",'Qualitative Daten'!CV86="3+x"),1,0)</f>
        <v>0</v>
      </c>
      <c r="CW79">
        <f>IF(OR('Qualitative Daten'!CW86="x-3",'Qualitative Daten'!CW86="-3+x"),1,0)</f>
        <v>0</v>
      </c>
      <c r="CX79">
        <f>IF(OR('Qualitative Daten'!CX86="2a",'Qualitative Daten'!CX86="a+a",'Qualitative Daten'!CX86="a*2",'Qualitative Daten'!CX86="2*a"),1,0)</f>
        <v>0</v>
      </c>
      <c r="CZ79">
        <f t="shared" si="10"/>
        <v>5</v>
      </c>
      <c r="DA79">
        <f t="shared" si="11"/>
        <v>95</v>
      </c>
      <c r="DB79">
        <f>COUNTIF('Qualitative Daten'!C86:CX86,999)</f>
        <v>0</v>
      </c>
      <c r="DC79">
        <f t="shared" si="12"/>
        <v>95</v>
      </c>
      <c r="DD79" s="2">
        <f t="shared" si="13"/>
        <v>0.05</v>
      </c>
      <c r="DE79" s="2">
        <f t="shared" si="14"/>
        <v>2.4390243902439025E-2</v>
      </c>
      <c r="DF79" s="2">
        <f t="shared" si="15"/>
        <v>7.1428571428571425E-2</v>
      </c>
      <c r="DG79" s="2">
        <f t="shared" si="16"/>
        <v>0.22222222222222221</v>
      </c>
      <c r="DH79" s="2">
        <f t="shared" si="17"/>
        <v>0</v>
      </c>
      <c r="DI79" s="2">
        <f t="shared" si="18"/>
        <v>0</v>
      </c>
      <c r="DJ79" s="2">
        <f t="shared" si="19"/>
        <v>8.3333333333333329E-2</v>
      </c>
    </row>
    <row r="80" spans="1:114" x14ac:dyDescent="0.35">
      <c r="A80">
        <f>'Qualitative Daten'!A87</f>
        <v>0</v>
      </c>
      <c r="B80">
        <f>'Qualitative Daten'!B87</f>
        <v>0</v>
      </c>
      <c r="C80">
        <f>IF('Qualitative Daten'!C87=7000,1,0)</f>
        <v>0</v>
      </c>
      <c r="D80">
        <f>IF('Qualitative Daten'!D87=5300,1,0)</f>
        <v>0</v>
      </c>
      <c r="E80">
        <f>IF('Qualitative Daten'!E87=4080,1,0)</f>
        <v>0</v>
      </c>
      <c r="F80">
        <f>IF('Qualitative Daten'!F87=12500,1,0)</f>
        <v>0</v>
      </c>
      <c r="G80">
        <f>IF('Qualitative Daten'!G87=9900,1,0)</f>
        <v>0</v>
      </c>
      <c r="H80">
        <f>IF('Qualitative Daten'!H87=4600,1,0)</f>
        <v>0</v>
      </c>
      <c r="I80">
        <f>IF('Qualitative Daten'!I87=4000,1,0)</f>
        <v>0</v>
      </c>
      <c r="J80">
        <f>IF('Qualitative Daten'!J87=6999,1,0)</f>
        <v>0</v>
      </c>
      <c r="K80">
        <f>IF('Qualitative Daten'!K87=2490,1,0)</f>
        <v>0</v>
      </c>
      <c r="L80">
        <f>IF('Qualitative Daten'!L87=3900,1,0)</f>
        <v>0</v>
      </c>
      <c r="M80">
        <f>IF('Qualitative Daten'!M87="&gt;",1,0)</f>
        <v>0</v>
      </c>
      <c r="N80">
        <f>IF('Qualitative Daten'!N87="&gt;",1,0)</f>
        <v>0</v>
      </c>
      <c r="O80">
        <f>IF('Qualitative Daten'!O87="&lt;",1,0)</f>
        <v>0</v>
      </c>
      <c r="P80">
        <f>IF('Qualitative Daten'!P87=500,1,0)</f>
        <v>0</v>
      </c>
      <c r="Q80">
        <f>IF('Qualitative Daten'!Q87=836,1,0)</f>
        <v>0</v>
      </c>
      <c r="R80">
        <f>IF('Qualitative Daten'!R87=4500,1,0)</f>
        <v>0</v>
      </c>
      <c r="S80">
        <f>IF('Qualitative Daten'!S87=64000,1,0)</f>
        <v>0</v>
      </c>
      <c r="T80">
        <f>IF('Qualitative Daten'!T87=699,1,0)</f>
        <v>0</v>
      </c>
      <c r="U80">
        <f>IF('Qualitative Daten'!U87=254,1,0)</f>
        <v>0</v>
      </c>
      <c r="V80">
        <f>IF('Qualitative Daten'!V87=2500,1,0)</f>
        <v>0</v>
      </c>
      <c r="W80">
        <f>IF('Qualitative Daten'!W87=49000,1,0)</f>
        <v>0</v>
      </c>
      <c r="X80">
        <f>IF('Qualitative Daten'!X87=45,1,0)</f>
        <v>0</v>
      </c>
      <c r="Y80">
        <f>IF('Qualitative Daten'!Y87=699,1,0)</f>
        <v>0</v>
      </c>
      <c r="Z80">
        <f>IF('Qualitative Daten'!Z87=51,1,0)</f>
        <v>0</v>
      </c>
      <c r="AA80">
        <f>IF('Qualitative Daten'!AA87=78,1,0)</f>
        <v>0</v>
      </c>
      <c r="AB80">
        <f>IF('Qualitative Daten'!AB87=6,1,0)</f>
        <v>0</v>
      </c>
      <c r="AC80">
        <f>IF('Qualitative Daten'!AC87=80,1,0)</f>
        <v>0</v>
      </c>
      <c r="AD80">
        <f>IF('Qualitative Daten'!AD87=32,1,0)</f>
        <v>0</v>
      </c>
      <c r="AE80">
        <f>IF('Qualitative Daten'!AE87=0,1,0)</f>
        <v>1</v>
      </c>
      <c r="AF80">
        <f>IF('Qualitative Daten'!AF87=35000,1,0)</f>
        <v>0</v>
      </c>
      <c r="AG80">
        <f>IF('Qualitative Daten'!AG87=1000,1,0)</f>
        <v>0</v>
      </c>
      <c r="AH80">
        <f>IF('Qualitative Daten'!AH87=8,1,0)</f>
        <v>0</v>
      </c>
      <c r="AI80">
        <f>IF('Qualitative Daten'!AI87=1,1,0)</f>
        <v>0</v>
      </c>
      <c r="AJ80">
        <f>IF('Qualitative Daten'!AJ87=7,1,0)</f>
        <v>0</v>
      </c>
      <c r="AK80">
        <f>IF('Qualitative Daten'!AK87=8,1,0)</f>
        <v>0</v>
      </c>
      <c r="AL80">
        <f>IF('Qualitative Daten'!AL87=600,1,0)</f>
        <v>0</v>
      </c>
      <c r="AM80">
        <f>IF('Qualitative Daten'!AM87=800,1,0)</f>
        <v>0</v>
      </c>
      <c r="AN80">
        <f>IF('Qualitative Daten'!AN87=42,1,0)</f>
        <v>0</v>
      </c>
      <c r="AO80">
        <f>IF('Qualitative Daten'!AO87=43,1,0)</f>
        <v>0</v>
      </c>
      <c r="AP80">
        <f>IF('Qualitative Daten'!AP87=9,1,0)</f>
        <v>0</v>
      </c>
      <c r="AQ80">
        <f>IF('Qualitative Daten'!AQ87=81,1,0)</f>
        <v>0</v>
      </c>
      <c r="AR80">
        <f>IF('Qualitative Daten'!AR87=1,1,0)</f>
        <v>0</v>
      </c>
      <c r="AS80">
        <f>IF('Qualitative Daten'!AS87=1,1,0)</f>
        <v>0</v>
      </c>
      <c r="AT80">
        <f>IF(OR('Qualitative Daten'!AT87=0.6,'Qualitative Daten'!AT87="3'5"),1,0)</f>
        <v>0</v>
      </c>
      <c r="AU80">
        <f>IF(OR('Qualitative Daten'!AU87=2.25,'Qualitative Daten'!AU87="2,1'4",'Qualitative Daten'!AU87="9'4"),1,0)</f>
        <v>0</v>
      </c>
      <c r="AV80">
        <f>IF('Qualitative Daten'!AV87=3,1,0)</f>
        <v>0</v>
      </c>
      <c r="AW80">
        <f>IF('Qualitative Daten'!AW87=6,1,0)</f>
        <v>0</v>
      </c>
      <c r="AX80">
        <f>IF('Qualitative Daten'!AX87=0,1,0)</f>
        <v>1</v>
      </c>
      <c r="AY80">
        <f>IF('Qualitative Daten'!AY87=3,1,0)</f>
        <v>0</v>
      </c>
      <c r="AZ80">
        <f>IF(OR('Qualitative Daten'!AZ87="7'5",'Qualitative Daten'!AZ87="1,2'5"),1,0)</f>
        <v>0</v>
      </c>
      <c r="BA80">
        <f>IF('Qualitative Daten'!BA87="1'8",1,0)</f>
        <v>0</v>
      </c>
      <c r="BB80">
        <f>IF('Qualitative Daten'!BB87="12'25",1,0)</f>
        <v>0</v>
      </c>
      <c r="BC80">
        <f>IF(OR('Qualitative Daten'!BC87="6'15",'Qualitative Daten'!BC87="2'5",'Qualitative Daten'!BC87="90'225",'Qualitative Daten'!BC87=0.4),1,0)</f>
        <v>0</v>
      </c>
      <c r="BD80">
        <f>IF(OR('Qualitative Daten'!BD87="9'2",'Qualitative Daten'!BD87=4.5,'Qualitative Daten'!BD87="4,1'2"),1,0)</f>
        <v>0</v>
      </c>
      <c r="BE80">
        <f>IF('Qualitative Daten'!BE87="15'16",1,0)</f>
        <v>0</v>
      </c>
      <c r="BF80">
        <f>IF('Qualitative Daten'!BF87=2.56,1,0)</f>
        <v>0</v>
      </c>
      <c r="BG80">
        <f>IF('Qualitative Daten'!BG87=1.49,1,0)</f>
        <v>0</v>
      </c>
      <c r="BH80">
        <f>IF('Qualitative Daten'!BH87=3.5,1,0)</f>
        <v>0</v>
      </c>
      <c r="BI80">
        <f>IF('Qualitative Daten'!BI87=4.82,1,0)</f>
        <v>0</v>
      </c>
      <c r="BJ80">
        <f>IF('Qualitative Daten'!BJ87=22.38,1,0)</f>
        <v>0</v>
      </c>
      <c r="BK80">
        <f>IF(AND('Qualitative Daten'!BK87&gt;2.6,'Qualitative Daten'!BK87&lt;&gt;999),1,0)</f>
        <v>0</v>
      </c>
      <c r="BL80">
        <f>IF('Qualitative Daten'!BL87&lt;0.06,1,0)</f>
        <v>1</v>
      </c>
      <c r="BM80">
        <f>IF(AND('Qualitative Daten'!BM87&gt;-2.5,'Qualitative Daten'!BM87&lt;&gt;999),1,0)</f>
        <v>1</v>
      </c>
      <c r="BN80">
        <f>IF('Qualitative Daten'!BN87&lt;-0.3,1,0)</f>
        <v>0</v>
      </c>
      <c r="BO80">
        <f>IF('Qualitative Daten'!BO87=-2,1,0)</f>
        <v>0</v>
      </c>
      <c r="BP80">
        <f>IF('Qualitative Daten'!BP87=-4,1,0)</f>
        <v>0</v>
      </c>
      <c r="BQ80">
        <f>IF('Qualitative Daten'!BQ87=-8,1,0)</f>
        <v>0</v>
      </c>
      <c r="BR80">
        <f>IF('Qualitative Daten'!BR87=-6,1,0)</f>
        <v>0</v>
      </c>
      <c r="BS80">
        <f>IF('Qualitative Daten'!BS87=15,1,0)</f>
        <v>0</v>
      </c>
      <c r="BT80">
        <f>IF('Qualitative Daten'!BT87=5,1,0)</f>
        <v>0</v>
      </c>
      <c r="BU80">
        <f>IF('Qualitative Daten'!BU87=2,1,0)</f>
        <v>0</v>
      </c>
      <c r="BV80">
        <f>IF('Qualitative Daten'!BV87=-12,1,0)</f>
        <v>0</v>
      </c>
      <c r="BW80">
        <f>IF('Qualitative Daten'!BW87=17,1,0)</f>
        <v>0</v>
      </c>
      <c r="BX80">
        <f>IF('Qualitative Daten'!BX87=-4,1,0)</f>
        <v>0</v>
      </c>
      <c r="BY80">
        <f>IF('Qualitative Daten'!BY87=2,1,0)</f>
        <v>0</v>
      </c>
      <c r="BZ80">
        <f>IF('Qualitative Daten'!BZ87=6,1,0)</f>
        <v>0</v>
      </c>
      <c r="CA80">
        <f>IF('Qualitative Daten'!CA87=12,1,0)</f>
        <v>0</v>
      </c>
      <c r="CB80">
        <f>IF('Qualitative Daten'!CB87=80,1,0)</f>
        <v>0</v>
      </c>
      <c r="CC80">
        <f>IF('Qualitative Daten'!CC87=750,1,0)</f>
        <v>0</v>
      </c>
      <c r="CD80">
        <f>IF('Qualitative Daten'!CD87=27,1,0)</f>
        <v>0</v>
      </c>
      <c r="CE80">
        <f>IF('Qualitative Daten'!CE87=200,1,0)</f>
        <v>0</v>
      </c>
      <c r="CF80">
        <f>IF('Qualitative Daten'!CF87=3,1,0)</f>
        <v>0</v>
      </c>
      <c r="CG80">
        <f>IF('Qualitative Daten'!CG87=1,1,0)</f>
        <v>0</v>
      </c>
      <c r="CH80">
        <f>IF('Qualitative Daten'!CH87=75,1,0)</f>
        <v>0</v>
      </c>
      <c r="CI80">
        <f>IF('Qualitative Daten'!CI87=50,1,0)</f>
        <v>0</v>
      </c>
      <c r="CJ80">
        <f>IF('Qualitative Daten'!CJ87=20,1,0)</f>
        <v>0</v>
      </c>
      <c r="CK80">
        <f>IF('Qualitative Daten'!CK87=45,1,0)</f>
        <v>0</v>
      </c>
      <c r="CL80">
        <f>IF('Qualitative Daten'!CL87=20,1,0)</f>
        <v>0</v>
      </c>
      <c r="CM80">
        <f>IF(OR('Qualitative Daten'!CM87="a+a+4+4",'Qualitative Daten'!CM87="2a+8",'Qualitative Daten'!CM87="2a+2*4",'Qualitative Daten'!CM87="a+4+a+4",'Qualitative Daten'!CM87="2*a+2*4",'Qualitative Daten'!CM87="a*2+4*2",'Qualitative Daten'!CM87="2(a+4)"),1,0)</f>
        <v>0</v>
      </c>
      <c r="CN80">
        <f>IF('Qualitative Daten'!CN87=0,1,0)</f>
        <v>1</v>
      </c>
      <c r="CO80">
        <f>IF('Qualitative Daten'!CO87=3,1,0)</f>
        <v>0</v>
      </c>
      <c r="CP80">
        <f>IF('Qualitative Daten'!CP87=698,1,0)</f>
        <v>0</v>
      </c>
      <c r="CQ80">
        <f>IF('Qualitative Daten'!CQ87=73,1,0)</f>
        <v>0</v>
      </c>
      <c r="CR80">
        <f>IF('Qualitative Daten'!CR87=37,1,0)</f>
        <v>0</v>
      </c>
      <c r="CS80">
        <f>IF('Qualitative Daten'!CS87=2,1,0)</f>
        <v>0</v>
      </c>
      <c r="CT80">
        <f>IF('Qualitative Daten'!CT87=3,1,0)</f>
        <v>0</v>
      </c>
      <c r="CU80">
        <f>IF('Qualitative Daten'!CU87=2,1,0)</f>
        <v>0</v>
      </c>
      <c r="CV80">
        <f>IF(OR('Qualitative Daten'!CV87="x+3",'Qualitative Daten'!CV87="3+x"),1,0)</f>
        <v>0</v>
      </c>
      <c r="CW80">
        <f>IF(OR('Qualitative Daten'!CW87="x-3",'Qualitative Daten'!CW87="-3+x"),1,0)</f>
        <v>0</v>
      </c>
      <c r="CX80">
        <f>IF(OR('Qualitative Daten'!CX87="2a",'Qualitative Daten'!CX87="a+a",'Qualitative Daten'!CX87="a*2",'Qualitative Daten'!CX87="2*a"),1,0)</f>
        <v>0</v>
      </c>
      <c r="CZ80">
        <f t="shared" si="10"/>
        <v>5</v>
      </c>
      <c r="DA80">
        <f t="shared" si="11"/>
        <v>95</v>
      </c>
      <c r="DB80">
        <f>COUNTIF('Qualitative Daten'!C87:CX87,999)</f>
        <v>0</v>
      </c>
      <c r="DC80">
        <f t="shared" si="12"/>
        <v>95</v>
      </c>
      <c r="DD80" s="2">
        <f t="shared" si="13"/>
        <v>0.05</v>
      </c>
      <c r="DE80" s="2">
        <f t="shared" si="14"/>
        <v>2.4390243902439025E-2</v>
      </c>
      <c r="DF80" s="2">
        <f t="shared" si="15"/>
        <v>7.1428571428571425E-2</v>
      </c>
      <c r="DG80" s="2">
        <f t="shared" si="16"/>
        <v>0.22222222222222221</v>
      </c>
      <c r="DH80" s="2">
        <f t="shared" si="17"/>
        <v>0</v>
      </c>
      <c r="DI80" s="2">
        <f t="shared" si="18"/>
        <v>0</v>
      </c>
      <c r="DJ80" s="2">
        <f t="shared" si="19"/>
        <v>8.3333333333333329E-2</v>
      </c>
    </row>
    <row r="81" spans="1:114" x14ac:dyDescent="0.35">
      <c r="A81">
        <f>'Qualitative Daten'!A88</f>
        <v>0</v>
      </c>
      <c r="B81">
        <f>'Qualitative Daten'!B88</f>
        <v>0</v>
      </c>
      <c r="C81">
        <f>IF('Qualitative Daten'!C88=7000,1,0)</f>
        <v>0</v>
      </c>
      <c r="D81">
        <f>IF('Qualitative Daten'!D88=5300,1,0)</f>
        <v>0</v>
      </c>
      <c r="E81">
        <f>IF('Qualitative Daten'!E88=4080,1,0)</f>
        <v>0</v>
      </c>
      <c r="F81">
        <f>IF('Qualitative Daten'!F88=12500,1,0)</f>
        <v>0</v>
      </c>
      <c r="G81">
        <f>IF('Qualitative Daten'!G88=9900,1,0)</f>
        <v>0</v>
      </c>
      <c r="H81">
        <f>IF('Qualitative Daten'!H88=4600,1,0)</f>
        <v>0</v>
      </c>
      <c r="I81">
        <f>IF('Qualitative Daten'!I88=4000,1,0)</f>
        <v>0</v>
      </c>
      <c r="J81">
        <f>IF('Qualitative Daten'!J88=6999,1,0)</f>
        <v>0</v>
      </c>
      <c r="K81">
        <f>IF('Qualitative Daten'!K88=2490,1,0)</f>
        <v>0</v>
      </c>
      <c r="L81">
        <f>IF('Qualitative Daten'!L88=3900,1,0)</f>
        <v>0</v>
      </c>
      <c r="M81">
        <f>IF('Qualitative Daten'!M88="&gt;",1,0)</f>
        <v>0</v>
      </c>
      <c r="N81">
        <f>IF('Qualitative Daten'!N88="&gt;",1,0)</f>
        <v>0</v>
      </c>
      <c r="O81">
        <f>IF('Qualitative Daten'!O88="&lt;",1,0)</f>
        <v>0</v>
      </c>
      <c r="P81">
        <f>IF('Qualitative Daten'!P88=500,1,0)</f>
        <v>0</v>
      </c>
      <c r="Q81">
        <f>IF('Qualitative Daten'!Q88=836,1,0)</f>
        <v>0</v>
      </c>
      <c r="R81">
        <f>IF('Qualitative Daten'!R88=4500,1,0)</f>
        <v>0</v>
      </c>
      <c r="S81">
        <f>IF('Qualitative Daten'!S88=64000,1,0)</f>
        <v>0</v>
      </c>
      <c r="T81">
        <f>IF('Qualitative Daten'!T88=699,1,0)</f>
        <v>0</v>
      </c>
      <c r="U81">
        <f>IF('Qualitative Daten'!U88=254,1,0)</f>
        <v>0</v>
      </c>
      <c r="V81">
        <f>IF('Qualitative Daten'!V88=2500,1,0)</f>
        <v>0</v>
      </c>
      <c r="W81">
        <f>IF('Qualitative Daten'!W88=49000,1,0)</f>
        <v>0</v>
      </c>
      <c r="X81">
        <f>IF('Qualitative Daten'!X88=45,1,0)</f>
        <v>0</v>
      </c>
      <c r="Y81">
        <f>IF('Qualitative Daten'!Y88=699,1,0)</f>
        <v>0</v>
      </c>
      <c r="Z81">
        <f>IF('Qualitative Daten'!Z88=51,1,0)</f>
        <v>0</v>
      </c>
      <c r="AA81">
        <f>IF('Qualitative Daten'!AA88=78,1,0)</f>
        <v>0</v>
      </c>
      <c r="AB81">
        <f>IF('Qualitative Daten'!AB88=6,1,0)</f>
        <v>0</v>
      </c>
      <c r="AC81">
        <f>IF('Qualitative Daten'!AC88=80,1,0)</f>
        <v>0</v>
      </c>
      <c r="AD81">
        <f>IF('Qualitative Daten'!AD88=32,1,0)</f>
        <v>0</v>
      </c>
      <c r="AE81">
        <f>IF('Qualitative Daten'!AE88=0,1,0)</f>
        <v>1</v>
      </c>
      <c r="AF81">
        <f>IF('Qualitative Daten'!AF88=35000,1,0)</f>
        <v>0</v>
      </c>
      <c r="AG81">
        <f>IF('Qualitative Daten'!AG88=1000,1,0)</f>
        <v>0</v>
      </c>
      <c r="AH81">
        <f>IF('Qualitative Daten'!AH88=8,1,0)</f>
        <v>0</v>
      </c>
      <c r="AI81">
        <f>IF('Qualitative Daten'!AI88=1,1,0)</f>
        <v>0</v>
      </c>
      <c r="AJ81">
        <f>IF('Qualitative Daten'!AJ88=7,1,0)</f>
        <v>0</v>
      </c>
      <c r="AK81">
        <f>IF('Qualitative Daten'!AK88=8,1,0)</f>
        <v>0</v>
      </c>
      <c r="AL81">
        <f>IF('Qualitative Daten'!AL88=600,1,0)</f>
        <v>0</v>
      </c>
      <c r="AM81">
        <f>IF('Qualitative Daten'!AM88=800,1,0)</f>
        <v>0</v>
      </c>
      <c r="AN81">
        <f>IF('Qualitative Daten'!AN88=42,1,0)</f>
        <v>0</v>
      </c>
      <c r="AO81">
        <f>IF('Qualitative Daten'!AO88=43,1,0)</f>
        <v>0</v>
      </c>
      <c r="AP81">
        <f>IF('Qualitative Daten'!AP88=9,1,0)</f>
        <v>0</v>
      </c>
      <c r="AQ81">
        <f>IF('Qualitative Daten'!AQ88=81,1,0)</f>
        <v>0</v>
      </c>
      <c r="AR81">
        <f>IF('Qualitative Daten'!AR88=1,1,0)</f>
        <v>0</v>
      </c>
      <c r="AS81">
        <f>IF('Qualitative Daten'!AS88=1,1,0)</f>
        <v>0</v>
      </c>
      <c r="AT81">
        <f>IF(OR('Qualitative Daten'!AT88=0.6,'Qualitative Daten'!AT88="3'5"),1,0)</f>
        <v>0</v>
      </c>
      <c r="AU81">
        <f>IF(OR('Qualitative Daten'!AU88=2.25,'Qualitative Daten'!AU88="2,1'4",'Qualitative Daten'!AU88="9'4"),1,0)</f>
        <v>0</v>
      </c>
      <c r="AV81">
        <f>IF('Qualitative Daten'!AV88=3,1,0)</f>
        <v>0</v>
      </c>
      <c r="AW81">
        <f>IF('Qualitative Daten'!AW88=6,1,0)</f>
        <v>0</v>
      </c>
      <c r="AX81">
        <f>IF('Qualitative Daten'!AX88=0,1,0)</f>
        <v>1</v>
      </c>
      <c r="AY81">
        <f>IF('Qualitative Daten'!AY88=3,1,0)</f>
        <v>0</v>
      </c>
      <c r="AZ81">
        <f>IF(OR('Qualitative Daten'!AZ88="7'5",'Qualitative Daten'!AZ88="1,2'5"),1,0)</f>
        <v>0</v>
      </c>
      <c r="BA81">
        <f>IF('Qualitative Daten'!BA88="1'8",1,0)</f>
        <v>0</v>
      </c>
      <c r="BB81">
        <f>IF('Qualitative Daten'!BB88="12'25",1,0)</f>
        <v>0</v>
      </c>
      <c r="BC81">
        <f>IF(OR('Qualitative Daten'!BC88="6'15",'Qualitative Daten'!BC88="2'5",'Qualitative Daten'!BC88="90'225",'Qualitative Daten'!BC88=0.4),1,0)</f>
        <v>0</v>
      </c>
      <c r="BD81">
        <f>IF(OR('Qualitative Daten'!BD88="9'2",'Qualitative Daten'!BD88=4.5,'Qualitative Daten'!BD88="4,1'2"),1,0)</f>
        <v>0</v>
      </c>
      <c r="BE81">
        <f>IF('Qualitative Daten'!BE88="15'16",1,0)</f>
        <v>0</v>
      </c>
      <c r="BF81">
        <f>IF('Qualitative Daten'!BF88=2.56,1,0)</f>
        <v>0</v>
      </c>
      <c r="BG81">
        <f>IF('Qualitative Daten'!BG88=1.49,1,0)</f>
        <v>0</v>
      </c>
      <c r="BH81">
        <f>IF('Qualitative Daten'!BH88=3.5,1,0)</f>
        <v>0</v>
      </c>
      <c r="BI81">
        <f>IF('Qualitative Daten'!BI88=4.82,1,0)</f>
        <v>0</v>
      </c>
      <c r="BJ81">
        <f>IF('Qualitative Daten'!BJ88=22.38,1,0)</f>
        <v>0</v>
      </c>
      <c r="BK81">
        <f>IF(AND('Qualitative Daten'!BK88&gt;2.6,'Qualitative Daten'!BK88&lt;&gt;999),1,0)</f>
        <v>0</v>
      </c>
      <c r="BL81">
        <f>IF('Qualitative Daten'!BL88&lt;0.06,1,0)</f>
        <v>1</v>
      </c>
      <c r="BM81">
        <f>IF(AND('Qualitative Daten'!BM88&gt;-2.5,'Qualitative Daten'!BM88&lt;&gt;999),1,0)</f>
        <v>1</v>
      </c>
      <c r="BN81">
        <f>IF('Qualitative Daten'!BN88&lt;-0.3,1,0)</f>
        <v>0</v>
      </c>
      <c r="BO81">
        <f>IF('Qualitative Daten'!BO88=-2,1,0)</f>
        <v>0</v>
      </c>
      <c r="BP81">
        <f>IF('Qualitative Daten'!BP88=-4,1,0)</f>
        <v>0</v>
      </c>
      <c r="BQ81">
        <f>IF('Qualitative Daten'!BQ88=-8,1,0)</f>
        <v>0</v>
      </c>
      <c r="BR81">
        <f>IF('Qualitative Daten'!BR88=-6,1,0)</f>
        <v>0</v>
      </c>
      <c r="BS81">
        <f>IF('Qualitative Daten'!BS88=15,1,0)</f>
        <v>0</v>
      </c>
      <c r="BT81">
        <f>IF('Qualitative Daten'!BT88=5,1,0)</f>
        <v>0</v>
      </c>
      <c r="BU81">
        <f>IF('Qualitative Daten'!BU88=2,1,0)</f>
        <v>0</v>
      </c>
      <c r="BV81">
        <f>IF('Qualitative Daten'!BV88=-12,1,0)</f>
        <v>0</v>
      </c>
      <c r="BW81">
        <f>IF('Qualitative Daten'!BW88=17,1,0)</f>
        <v>0</v>
      </c>
      <c r="BX81">
        <f>IF('Qualitative Daten'!BX88=-4,1,0)</f>
        <v>0</v>
      </c>
      <c r="BY81">
        <f>IF('Qualitative Daten'!BY88=2,1,0)</f>
        <v>0</v>
      </c>
      <c r="BZ81">
        <f>IF('Qualitative Daten'!BZ88=6,1,0)</f>
        <v>0</v>
      </c>
      <c r="CA81">
        <f>IF('Qualitative Daten'!CA88=12,1,0)</f>
        <v>0</v>
      </c>
      <c r="CB81">
        <f>IF('Qualitative Daten'!CB88=80,1,0)</f>
        <v>0</v>
      </c>
      <c r="CC81">
        <f>IF('Qualitative Daten'!CC88=750,1,0)</f>
        <v>0</v>
      </c>
      <c r="CD81">
        <f>IF('Qualitative Daten'!CD88=27,1,0)</f>
        <v>0</v>
      </c>
      <c r="CE81">
        <f>IF('Qualitative Daten'!CE88=200,1,0)</f>
        <v>0</v>
      </c>
      <c r="CF81">
        <f>IF('Qualitative Daten'!CF88=3,1,0)</f>
        <v>0</v>
      </c>
      <c r="CG81">
        <f>IF('Qualitative Daten'!CG88=1,1,0)</f>
        <v>0</v>
      </c>
      <c r="CH81">
        <f>IF('Qualitative Daten'!CH88=75,1,0)</f>
        <v>0</v>
      </c>
      <c r="CI81">
        <f>IF('Qualitative Daten'!CI88=50,1,0)</f>
        <v>0</v>
      </c>
      <c r="CJ81">
        <f>IF('Qualitative Daten'!CJ88=20,1,0)</f>
        <v>0</v>
      </c>
      <c r="CK81">
        <f>IF('Qualitative Daten'!CK88=45,1,0)</f>
        <v>0</v>
      </c>
      <c r="CL81">
        <f>IF('Qualitative Daten'!CL88=20,1,0)</f>
        <v>0</v>
      </c>
      <c r="CM81">
        <f>IF(OR('Qualitative Daten'!CM88="a+a+4+4",'Qualitative Daten'!CM88="2a+8",'Qualitative Daten'!CM88="2a+2*4",'Qualitative Daten'!CM88="a+4+a+4",'Qualitative Daten'!CM88="2*a+2*4",'Qualitative Daten'!CM88="a*2+4*2",'Qualitative Daten'!CM88="2(a+4)"),1,0)</f>
        <v>0</v>
      </c>
      <c r="CN81">
        <f>IF('Qualitative Daten'!CN88=0,1,0)</f>
        <v>1</v>
      </c>
      <c r="CO81">
        <f>IF('Qualitative Daten'!CO88=3,1,0)</f>
        <v>0</v>
      </c>
      <c r="CP81">
        <f>IF('Qualitative Daten'!CP88=698,1,0)</f>
        <v>0</v>
      </c>
      <c r="CQ81">
        <f>IF('Qualitative Daten'!CQ88=73,1,0)</f>
        <v>0</v>
      </c>
      <c r="CR81">
        <f>IF('Qualitative Daten'!CR88=37,1,0)</f>
        <v>0</v>
      </c>
      <c r="CS81">
        <f>IF('Qualitative Daten'!CS88=2,1,0)</f>
        <v>0</v>
      </c>
      <c r="CT81">
        <f>IF('Qualitative Daten'!CT88=3,1,0)</f>
        <v>0</v>
      </c>
      <c r="CU81">
        <f>IF('Qualitative Daten'!CU88=2,1,0)</f>
        <v>0</v>
      </c>
      <c r="CV81">
        <f>IF(OR('Qualitative Daten'!CV88="x+3",'Qualitative Daten'!CV88="3+x"),1,0)</f>
        <v>0</v>
      </c>
      <c r="CW81">
        <f>IF(OR('Qualitative Daten'!CW88="x-3",'Qualitative Daten'!CW88="-3+x"),1,0)</f>
        <v>0</v>
      </c>
      <c r="CX81">
        <f>IF(OR('Qualitative Daten'!CX88="2a",'Qualitative Daten'!CX88="a+a",'Qualitative Daten'!CX88="a*2",'Qualitative Daten'!CX88="2*a"),1,0)</f>
        <v>0</v>
      </c>
      <c r="CZ81">
        <f t="shared" si="10"/>
        <v>5</v>
      </c>
      <c r="DA81">
        <f t="shared" si="11"/>
        <v>95</v>
      </c>
      <c r="DB81">
        <f>COUNTIF('Qualitative Daten'!C88:CX88,999)</f>
        <v>0</v>
      </c>
      <c r="DC81">
        <f t="shared" si="12"/>
        <v>95</v>
      </c>
      <c r="DD81" s="2">
        <f t="shared" si="13"/>
        <v>0.05</v>
      </c>
      <c r="DE81" s="2">
        <f t="shared" si="14"/>
        <v>2.4390243902439025E-2</v>
      </c>
      <c r="DF81" s="2">
        <f t="shared" si="15"/>
        <v>7.1428571428571425E-2</v>
      </c>
      <c r="DG81" s="2">
        <f t="shared" si="16"/>
        <v>0.22222222222222221</v>
      </c>
      <c r="DH81" s="2">
        <f t="shared" si="17"/>
        <v>0</v>
      </c>
      <c r="DI81" s="2">
        <f t="shared" si="18"/>
        <v>0</v>
      </c>
      <c r="DJ81" s="2">
        <f t="shared" si="19"/>
        <v>8.3333333333333329E-2</v>
      </c>
    </row>
    <row r="82" spans="1:114" x14ac:dyDescent="0.35">
      <c r="A82">
        <f>'Qualitative Daten'!A89</f>
        <v>0</v>
      </c>
      <c r="B82">
        <f>'Qualitative Daten'!B89</f>
        <v>0</v>
      </c>
      <c r="C82">
        <f>IF('Qualitative Daten'!C89=7000,1,0)</f>
        <v>0</v>
      </c>
      <c r="D82">
        <f>IF('Qualitative Daten'!D89=5300,1,0)</f>
        <v>0</v>
      </c>
      <c r="E82">
        <f>IF('Qualitative Daten'!E89=4080,1,0)</f>
        <v>0</v>
      </c>
      <c r="F82">
        <f>IF('Qualitative Daten'!F89=12500,1,0)</f>
        <v>0</v>
      </c>
      <c r="G82">
        <f>IF('Qualitative Daten'!G89=9900,1,0)</f>
        <v>0</v>
      </c>
      <c r="H82">
        <f>IF('Qualitative Daten'!H89=4600,1,0)</f>
        <v>0</v>
      </c>
      <c r="I82">
        <f>IF('Qualitative Daten'!I89=4000,1,0)</f>
        <v>0</v>
      </c>
      <c r="J82">
        <f>IF('Qualitative Daten'!J89=6999,1,0)</f>
        <v>0</v>
      </c>
      <c r="K82">
        <f>IF('Qualitative Daten'!K89=2490,1,0)</f>
        <v>0</v>
      </c>
      <c r="L82">
        <f>IF('Qualitative Daten'!L89=3900,1,0)</f>
        <v>0</v>
      </c>
      <c r="M82">
        <f>IF('Qualitative Daten'!M89="&gt;",1,0)</f>
        <v>0</v>
      </c>
      <c r="N82">
        <f>IF('Qualitative Daten'!N89="&gt;",1,0)</f>
        <v>0</v>
      </c>
      <c r="O82">
        <f>IF('Qualitative Daten'!O89="&lt;",1,0)</f>
        <v>0</v>
      </c>
      <c r="P82">
        <f>IF('Qualitative Daten'!P89=500,1,0)</f>
        <v>0</v>
      </c>
      <c r="Q82">
        <f>IF('Qualitative Daten'!Q89=836,1,0)</f>
        <v>0</v>
      </c>
      <c r="R82">
        <f>IF('Qualitative Daten'!R89=4500,1,0)</f>
        <v>0</v>
      </c>
      <c r="S82">
        <f>IF('Qualitative Daten'!S89=64000,1,0)</f>
        <v>0</v>
      </c>
      <c r="T82">
        <f>IF('Qualitative Daten'!T89=699,1,0)</f>
        <v>0</v>
      </c>
      <c r="U82">
        <f>IF('Qualitative Daten'!U89=254,1,0)</f>
        <v>0</v>
      </c>
      <c r="V82">
        <f>IF('Qualitative Daten'!V89=2500,1,0)</f>
        <v>0</v>
      </c>
      <c r="W82">
        <f>IF('Qualitative Daten'!W89=49000,1,0)</f>
        <v>0</v>
      </c>
      <c r="X82">
        <f>IF('Qualitative Daten'!X89=45,1,0)</f>
        <v>0</v>
      </c>
      <c r="Y82">
        <f>IF('Qualitative Daten'!Y89=699,1,0)</f>
        <v>0</v>
      </c>
      <c r="Z82">
        <f>IF('Qualitative Daten'!Z89=51,1,0)</f>
        <v>0</v>
      </c>
      <c r="AA82">
        <f>IF('Qualitative Daten'!AA89=78,1,0)</f>
        <v>0</v>
      </c>
      <c r="AB82">
        <f>IF('Qualitative Daten'!AB89=6,1,0)</f>
        <v>0</v>
      </c>
      <c r="AC82">
        <f>IF('Qualitative Daten'!AC89=80,1,0)</f>
        <v>0</v>
      </c>
      <c r="AD82">
        <f>IF('Qualitative Daten'!AD89=32,1,0)</f>
        <v>0</v>
      </c>
      <c r="AE82">
        <f>IF('Qualitative Daten'!AE89=0,1,0)</f>
        <v>1</v>
      </c>
      <c r="AF82">
        <f>IF('Qualitative Daten'!AF89=35000,1,0)</f>
        <v>0</v>
      </c>
      <c r="AG82">
        <f>IF('Qualitative Daten'!AG89=1000,1,0)</f>
        <v>0</v>
      </c>
      <c r="AH82">
        <f>IF('Qualitative Daten'!AH89=8,1,0)</f>
        <v>0</v>
      </c>
      <c r="AI82">
        <f>IF('Qualitative Daten'!AI89=1,1,0)</f>
        <v>0</v>
      </c>
      <c r="AJ82">
        <f>IF('Qualitative Daten'!AJ89=7,1,0)</f>
        <v>0</v>
      </c>
      <c r="AK82">
        <f>IF('Qualitative Daten'!AK89=8,1,0)</f>
        <v>0</v>
      </c>
      <c r="AL82">
        <f>IF('Qualitative Daten'!AL89=600,1,0)</f>
        <v>0</v>
      </c>
      <c r="AM82">
        <f>IF('Qualitative Daten'!AM89=800,1,0)</f>
        <v>0</v>
      </c>
      <c r="AN82">
        <f>IF('Qualitative Daten'!AN89=42,1,0)</f>
        <v>0</v>
      </c>
      <c r="AO82">
        <f>IF('Qualitative Daten'!AO89=43,1,0)</f>
        <v>0</v>
      </c>
      <c r="AP82">
        <f>IF('Qualitative Daten'!AP89=9,1,0)</f>
        <v>0</v>
      </c>
      <c r="AQ82">
        <f>IF('Qualitative Daten'!AQ89=81,1,0)</f>
        <v>0</v>
      </c>
      <c r="AR82">
        <f>IF('Qualitative Daten'!AR89=1,1,0)</f>
        <v>0</v>
      </c>
      <c r="AS82">
        <f>IF('Qualitative Daten'!AS89=1,1,0)</f>
        <v>0</v>
      </c>
      <c r="AT82">
        <f>IF(OR('Qualitative Daten'!AT89=0.6,'Qualitative Daten'!AT89="3'5"),1,0)</f>
        <v>0</v>
      </c>
      <c r="AU82">
        <f>IF(OR('Qualitative Daten'!AU89=2.25,'Qualitative Daten'!AU89="2,1'4",'Qualitative Daten'!AU89="9'4"),1,0)</f>
        <v>0</v>
      </c>
      <c r="AV82">
        <f>IF('Qualitative Daten'!AV89=3,1,0)</f>
        <v>0</v>
      </c>
      <c r="AW82">
        <f>IF('Qualitative Daten'!AW89=6,1,0)</f>
        <v>0</v>
      </c>
      <c r="AX82">
        <f>IF('Qualitative Daten'!AX89=0,1,0)</f>
        <v>1</v>
      </c>
      <c r="AY82">
        <f>IF('Qualitative Daten'!AY89=3,1,0)</f>
        <v>0</v>
      </c>
      <c r="AZ82">
        <f>IF(OR('Qualitative Daten'!AZ89="7'5",'Qualitative Daten'!AZ89="1,2'5"),1,0)</f>
        <v>0</v>
      </c>
      <c r="BA82">
        <f>IF('Qualitative Daten'!BA89="1'8",1,0)</f>
        <v>0</v>
      </c>
      <c r="BB82">
        <f>IF('Qualitative Daten'!BB89="12'25",1,0)</f>
        <v>0</v>
      </c>
      <c r="BC82">
        <f>IF(OR('Qualitative Daten'!BC89="6'15",'Qualitative Daten'!BC89="2'5",'Qualitative Daten'!BC89="90'225",'Qualitative Daten'!BC89=0.4),1,0)</f>
        <v>0</v>
      </c>
      <c r="BD82">
        <f>IF(OR('Qualitative Daten'!BD89="9'2",'Qualitative Daten'!BD89=4.5,'Qualitative Daten'!BD89="4,1'2"),1,0)</f>
        <v>0</v>
      </c>
      <c r="BE82">
        <f>IF('Qualitative Daten'!BE89="15'16",1,0)</f>
        <v>0</v>
      </c>
      <c r="BF82">
        <f>IF('Qualitative Daten'!BF89=2.56,1,0)</f>
        <v>0</v>
      </c>
      <c r="BG82">
        <f>IF('Qualitative Daten'!BG89=1.49,1,0)</f>
        <v>0</v>
      </c>
      <c r="BH82">
        <f>IF('Qualitative Daten'!BH89=3.5,1,0)</f>
        <v>0</v>
      </c>
      <c r="BI82">
        <f>IF('Qualitative Daten'!BI89=4.82,1,0)</f>
        <v>0</v>
      </c>
      <c r="BJ82">
        <f>IF('Qualitative Daten'!BJ89=22.38,1,0)</f>
        <v>0</v>
      </c>
      <c r="BK82">
        <f>IF(AND('Qualitative Daten'!BK89&gt;2.6,'Qualitative Daten'!BK89&lt;&gt;999),1,0)</f>
        <v>0</v>
      </c>
      <c r="BL82">
        <f>IF('Qualitative Daten'!BL89&lt;0.06,1,0)</f>
        <v>1</v>
      </c>
      <c r="BM82">
        <f>IF(AND('Qualitative Daten'!BM89&gt;-2.5,'Qualitative Daten'!BM89&lt;&gt;999),1,0)</f>
        <v>1</v>
      </c>
      <c r="BN82">
        <f>IF('Qualitative Daten'!BN89&lt;-0.3,1,0)</f>
        <v>0</v>
      </c>
      <c r="BO82">
        <f>IF('Qualitative Daten'!BO89=-2,1,0)</f>
        <v>0</v>
      </c>
      <c r="BP82">
        <f>IF('Qualitative Daten'!BP89=-4,1,0)</f>
        <v>0</v>
      </c>
      <c r="BQ82">
        <f>IF('Qualitative Daten'!BQ89=-8,1,0)</f>
        <v>0</v>
      </c>
      <c r="BR82">
        <f>IF('Qualitative Daten'!BR89=-6,1,0)</f>
        <v>0</v>
      </c>
      <c r="BS82">
        <f>IF('Qualitative Daten'!BS89=15,1,0)</f>
        <v>0</v>
      </c>
      <c r="BT82">
        <f>IF('Qualitative Daten'!BT89=5,1,0)</f>
        <v>0</v>
      </c>
      <c r="BU82">
        <f>IF('Qualitative Daten'!BU89=2,1,0)</f>
        <v>0</v>
      </c>
      <c r="BV82">
        <f>IF('Qualitative Daten'!BV89=-12,1,0)</f>
        <v>0</v>
      </c>
      <c r="BW82">
        <f>IF('Qualitative Daten'!BW89=17,1,0)</f>
        <v>0</v>
      </c>
      <c r="BX82">
        <f>IF('Qualitative Daten'!BX89=-4,1,0)</f>
        <v>0</v>
      </c>
      <c r="BY82">
        <f>IF('Qualitative Daten'!BY89=2,1,0)</f>
        <v>0</v>
      </c>
      <c r="BZ82">
        <f>IF('Qualitative Daten'!BZ89=6,1,0)</f>
        <v>0</v>
      </c>
      <c r="CA82">
        <f>IF('Qualitative Daten'!CA89=12,1,0)</f>
        <v>0</v>
      </c>
      <c r="CB82">
        <f>IF('Qualitative Daten'!CB89=80,1,0)</f>
        <v>0</v>
      </c>
      <c r="CC82">
        <f>IF('Qualitative Daten'!CC89=750,1,0)</f>
        <v>0</v>
      </c>
      <c r="CD82">
        <f>IF('Qualitative Daten'!CD89=27,1,0)</f>
        <v>0</v>
      </c>
      <c r="CE82">
        <f>IF('Qualitative Daten'!CE89=200,1,0)</f>
        <v>0</v>
      </c>
      <c r="CF82">
        <f>IF('Qualitative Daten'!CF89=3,1,0)</f>
        <v>0</v>
      </c>
      <c r="CG82">
        <f>IF('Qualitative Daten'!CG89=1,1,0)</f>
        <v>0</v>
      </c>
      <c r="CH82">
        <f>IF('Qualitative Daten'!CH89=75,1,0)</f>
        <v>0</v>
      </c>
      <c r="CI82">
        <f>IF('Qualitative Daten'!CI89=50,1,0)</f>
        <v>0</v>
      </c>
      <c r="CJ82">
        <f>IF('Qualitative Daten'!CJ89=20,1,0)</f>
        <v>0</v>
      </c>
      <c r="CK82">
        <f>IF('Qualitative Daten'!CK89=45,1,0)</f>
        <v>0</v>
      </c>
      <c r="CL82">
        <f>IF('Qualitative Daten'!CL89=20,1,0)</f>
        <v>0</v>
      </c>
      <c r="CM82">
        <f>IF(OR('Qualitative Daten'!CM89="a+a+4+4",'Qualitative Daten'!CM89="2a+8",'Qualitative Daten'!CM89="2a+2*4",'Qualitative Daten'!CM89="a+4+a+4",'Qualitative Daten'!CM89="2*a+2*4",'Qualitative Daten'!CM89="a*2+4*2",'Qualitative Daten'!CM89="2(a+4)"),1,0)</f>
        <v>0</v>
      </c>
      <c r="CN82">
        <f>IF('Qualitative Daten'!CN89=0,1,0)</f>
        <v>1</v>
      </c>
      <c r="CO82">
        <f>IF('Qualitative Daten'!CO89=3,1,0)</f>
        <v>0</v>
      </c>
      <c r="CP82">
        <f>IF('Qualitative Daten'!CP89=698,1,0)</f>
        <v>0</v>
      </c>
      <c r="CQ82">
        <f>IF('Qualitative Daten'!CQ89=73,1,0)</f>
        <v>0</v>
      </c>
      <c r="CR82">
        <f>IF('Qualitative Daten'!CR89=37,1,0)</f>
        <v>0</v>
      </c>
      <c r="CS82">
        <f>IF('Qualitative Daten'!CS89=2,1,0)</f>
        <v>0</v>
      </c>
      <c r="CT82">
        <f>IF('Qualitative Daten'!CT89=3,1,0)</f>
        <v>0</v>
      </c>
      <c r="CU82">
        <f>IF('Qualitative Daten'!CU89=2,1,0)</f>
        <v>0</v>
      </c>
      <c r="CV82">
        <f>IF(OR('Qualitative Daten'!CV89="x+3",'Qualitative Daten'!CV89="3+x"),1,0)</f>
        <v>0</v>
      </c>
      <c r="CW82">
        <f>IF(OR('Qualitative Daten'!CW89="x-3",'Qualitative Daten'!CW89="-3+x"),1,0)</f>
        <v>0</v>
      </c>
      <c r="CX82">
        <f>IF(OR('Qualitative Daten'!CX89="2a",'Qualitative Daten'!CX89="a+a",'Qualitative Daten'!CX89="a*2",'Qualitative Daten'!CX89="2*a"),1,0)</f>
        <v>0</v>
      </c>
      <c r="CZ82">
        <f t="shared" si="10"/>
        <v>5</v>
      </c>
      <c r="DA82">
        <f t="shared" si="11"/>
        <v>95</v>
      </c>
      <c r="DB82">
        <f>COUNTIF('Qualitative Daten'!C89:CX89,999)</f>
        <v>0</v>
      </c>
      <c r="DC82">
        <f t="shared" si="12"/>
        <v>95</v>
      </c>
      <c r="DD82" s="2">
        <f t="shared" si="13"/>
        <v>0.05</v>
      </c>
      <c r="DE82" s="2">
        <f t="shared" si="14"/>
        <v>2.4390243902439025E-2</v>
      </c>
      <c r="DF82" s="2">
        <f t="shared" si="15"/>
        <v>7.1428571428571425E-2</v>
      </c>
      <c r="DG82" s="2">
        <f t="shared" si="16"/>
        <v>0.22222222222222221</v>
      </c>
      <c r="DH82" s="2">
        <f t="shared" si="17"/>
        <v>0</v>
      </c>
      <c r="DI82" s="2">
        <f t="shared" si="18"/>
        <v>0</v>
      </c>
      <c r="DJ82" s="2">
        <f t="shared" si="19"/>
        <v>8.3333333333333329E-2</v>
      </c>
    </row>
    <row r="83" spans="1:114" x14ac:dyDescent="0.35">
      <c r="A83">
        <f>'Qualitative Daten'!A90</f>
        <v>0</v>
      </c>
      <c r="B83">
        <f>'Qualitative Daten'!B90</f>
        <v>0</v>
      </c>
      <c r="C83">
        <f>IF('Qualitative Daten'!C90=7000,1,0)</f>
        <v>0</v>
      </c>
      <c r="D83">
        <f>IF('Qualitative Daten'!D90=5300,1,0)</f>
        <v>0</v>
      </c>
      <c r="E83">
        <f>IF('Qualitative Daten'!E90=4080,1,0)</f>
        <v>0</v>
      </c>
      <c r="F83">
        <f>IF('Qualitative Daten'!F90=12500,1,0)</f>
        <v>0</v>
      </c>
      <c r="G83">
        <f>IF('Qualitative Daten'!G90=9900,1,0)</f>
        <v>0</v>
      </c>
      <c r="H83">
        <f>IF('Qualitative Daten'!H90=4600,1,0)</f>
        <v>0</v>
      </c>
      <c r="I83">
        <f>IF('Qualitative Daten'!I90=4000,1,0)</f>
        <v>0</v>
      </c>
      <c r="J83">
        <f>IF('Qualitative Daten'!J90=6999,1,0)</f>
        <v>0</v>
      </c>
      <c r="K83">
        <f>IF('Qualitative Daten'!K90=2490,1,0)</f>
        <v>0</v>
      </c>
      <c r="L83">
        <f>IF('Qualitative Daten'!L90=3900,1,0)</f>
        <v>0</v>
      </c>
      <c r="M83">
        <f>IF('Qualitative Daten'!M90="&gt;",1,0)</f>
        <v>0</v>
      </c>
      <c r="N83">
        <f>IF('Qualitative Daten'!N90="&gt;",1,0)</f>
        <v>0</v>
      </c>
      <c r="O83">
        <f>IF('Qualitative Daten'!O90="&lt;",1,0)</f>
        <v>0</v>
      </c>
      <c r="P83">
        <f>IF('Qualitative Daten'!P90=500,1,0)</f>
        <v>0</v>
      </c>
      <c r="Q83">
        <f>IF('Qualitative Daten'!Q90=836,1,0)</f>
        <v>0</v>
      </c>
      <c r="R83">
        <f>IF('Qualitative Daten'!R90=4500,1,0)</f>
        <v>0</v>
      </c>
      <c r="S83">
        <f>IF('Qualitative Daten'!S90=64000,1,0)</f>
        <v>0</v>
      </c>
      <c r="T83">
        <f>IF('Qualitative Daten'!T90=699,1,0)</f>
        <v>0</v>
      </c>
      <c r="U83">
        <f>IF('Qualitative Daten'!U90=254,1,0)</f>
        <v>0</v>
      </c>
      <c r="V83">
        <f>IF('Qualitative Daten'!V90=2500,1,0)</f>
        <v>0</v>
      </c>
      <c r="W83">
        <f>IF('Qualitative Daten'!W90=49000,1,0)</f>
        <v>0</v>
      </c>
      <c r="X83">
        <f>IF('Qualitative Daten'!X90=45,1,0)</f>
        <v>0</v>
      </c>
      <c r="Y83">
        <f>IF('Qualitative Daten'!Y90=699,1,0)</f>
        <v>0</v>
      </c>
      <c r="Z83">
        <f>IF('Qualitative Daten'!Z90=51,1,0)</f>
        <v>0</v>
      </c>
      <c r="AA83">
        <f>IF('Qualitative Daten'!AA90=78,1,0)</f>
        <v>0</v>
      </c>
      <c r="AB83">
        <f>IF('Qualitative Daten'!AB90=6,1,0)</f>
        <v>0</v>
      </c>
      <c r="AC83">
        <f>IF('Qualitative Daten'!AC90=80,1,0)</f>
        <v>0</v>
      </c>
      <c r="AD83">
        <f>IF('Qualitative Daten'!AD90=32,1,0)</f>
        <v>0</v>
      </c>
      <c r="AE83">
        <f>IF('Qualitative Daten'!AE90=0,1,0)</f>
        <v>1</v>
      </c>
      <c r="AF83">
        <f>IF('Qualitative Daten'!AF90=35000,1,0)</f>
        <v>0</v>
      </c>
      <c r="AG83">
        <f>IF('Qualitative Daten'!AG90=1000,1,0)</f>
        <v>0</v>
      </c>
      <c r="AH83">
        <f>IF('Qualitative Daten'!AH90=8,1,0)</f>
        <v>0</v>
      </c>
      <c r="AI83">
        <f>IF('Qualitative Daten'!AI90=1,1,0)</f>
        <v>0</v>
      </c>
      <c r="AJ83">
        <f>IF('Qualitative Daten'!AJ90=7,1,0)</f>
        <v>0</v>
      </c>
      <c r="AK83">
        <f>IF('Qualitative Daten'!AK90=8,1,0)</f>
        <v>0</v>
      </c>
      <c r="AL83">
        <f>IF('Qualitative Daten'!AL90=600,1,0)</f>
        <v>0</v>
      </c>
      <c r="AM83">
        <f>IF('Qualitative Daten'!AM90=800,1,0)</f>
        <v>0</v>
      </c>
      <c r="AN83">
        <f>IF('Qualitative Daten'!AN90=42,1,0)</f>
        <v>0</v>
      </c>
      <c r="AO83">
        <f>IF('Qualitative Daten'!AO90=43,1,0)</f>
        <v>0</v>
      </c>
      <c r="AP83">
        <f>IF('Qualitative Daten'!AP90=9,1,0)</f>
        <v>0</v>
      </c>
      <c r="AQ83">
        <f>IF('Qualitative Daten'!AQ90=81,1,0)</f>
        <v>0</v>
      </c>
      <c r="AR83">
        <f>IF('Qualitative Daten'!AR90=1,1,0)</f>
        <v>0</v>
      </c>
      <c r="AS83">
        <f>IF('Qualitative Daten'!AS90=1,1,0)</f>
        <v>0</v>
      </c>
      <c r="AT83">
        <f>IF(OR('Qualitative Daten'!AT90=0.6,'Qualitative Daten'!AT90="3'5"),1,0)</f>
        <v>0</v>
      </c>
      <c r="AU83">
        <f>IF(OR('Qualitative Daten'!AU90=2.25,'Qualitative Daten'!AU90="2,1'4",'Qualitative Daten'!AU90="9'4"),1,0)</f>
        <v>0</v>
      </c>
      <c r="AV83">
        <f>IF('Qualitative Daten'!AV90=3,1,0)</f>
        <v>0</v>
      </c>
      <c r="AW83">
        <f>IF('Qualitative Daten'!AW90=6,1,0)</f>
        <v>0</v>
      </c>
      <c r="AX83">
        <f>IF('Qualitative Daten'!AX90=0,1,0)</f>
        <v>1</v>
      </c>
      <c r="AY83">
        <f>IF('Qualitative Daten'!AY90=3,1,0)</f>
        <v>0</v>
      </c>
      <c r="AZ83">
        <f>IF(OR('Qualitative Daten'!AZ90="7'5",'Qualitative Daten'!AZ90="1,2'5"),1,0)</f>
        <v>0</v>
      </c>
      <c r="BA83">
        <f>IF('Qualitative Daten'!BA90="1'8",1,0)</f>
        <v>0</v>
      </c>
      <c r="BB83">
        <f>IF('Qualitative Daten'!BB90="12'25",1,0)</f>
        <v>0</v>
      </c>
      <c r="BC83">
        <f>IF(OR('Qualitative Daten'!BC90="6'15",'Qualitative Daten'!BC90="2'5",'Qualitative Daten'!BC90="90'225",'Qualitative Daten'!BC90=0.4),1,0)</f>
        <v>0</v>
      </c>
      <c r="BD83">
        <f>IF(OR('Qualitative Daten'!BD90="9'2",'Qualitative Daten'!BD90=4.5,'Qualitative Daten'!BD90="4,1'2"),1,0)</f>
        <v>0</v>
      </c>
      <c r="BE83">
        <f>IF('Qualitative Daten'!BE90="15'16",1,0)</f>
        <v>0</v>
      </c>
      <c r="BF83">
        <f>IF('Qualitative Daten'!BF90=2.56,1,0)</f>
        <v>0</v>
      </c>
      <c r="BG83">
        <f>IF('Qualitative Daten'!BG90=1.49,1,0)</f>
        <v>0</v>
      </c>
      <c r="BH83">
        <f>IF('Qualitative Daten'!BH90=3.5,1,0)</f>
        <v>0</v>
      </c>
      <c r="BI83">
        <f>IF('Qualitative Daten'!BI90=4.82,1,0)</f>
        <v>0</v>
      </c>
      <c r="BJ83">
        <f>IF('Qualitative Daten'!BJ90=22.38,1,0)</f>
        <v>0</v>
      </c>
      <c r="BK83">
        <f>IF(AND('Qualitative Daten'!BK90&gt;2.6,'Qualitative Daten'!BK90&lt;&gt;999),1,0)</f>
        <v>0</v>
      </c>
      <c r="BL83">
        <f>IF('Qualitative Daten'!BL90&lt;0.06,1,0)</f>
        <v>1</v>
      </c>
      <c r="BM83">
        <f>IF(AND('Qualitative Daten'!BM90&gt;-2.5,'Qualitative Daten'!BM90&lt;&gt;999),1,0)</f>
        <v>1</v>
      </c>
      <c r="BN83">
        <f>IF('Qualitative Daten'!BN90&lt;-0.3,1,0)</f>
        <v>0</v>
      </c>
      <c r="BO83">
        <f>IF('Qualitative Daten'!BO90=-2,1,0)</f>
        <v>0</v>
      </c>
      <c r="BP83">
        <f>IF('Qualitative Daten'!BP90=-4,1,0)</f>
        <v>0</v>
      </c>
      <c r="BQ83">
        <f>IF('Qualitative Daten'!BQ90=-8,1,0)</f>
        <v>0</v>
      </c>
      <c r="BR83">
        <f>IF('Qualitative Daten'!BR90=-6,1,0)</f>
        <v>0</v>
      </c>
      <c r="BS83">
        <f>IF('Qualitative Daten'!BS90=15,1,0)</f>
        <v>0</v>
      </c>
      <c r="BT83">
        <f>IF('Qualitative Daten'!BT90=5,1,0)</f>
        <v>0</v>
      </c>
      <c r="BU83">
        <f>IF('Qualitative Daten'!BU90=2,1,0)</f>
        <v>0</v>
      </c>
      <c r="BV83">
        <f>IF('Qualitative Daten'!BV90=-12,1,0)</f>
        <v>0</v>
      </c>
      <c r="BW83">
        <f>IF('Qualitative Daten'!BW90=17,1,0)</f>
        <v>0</v>
      </c>
      <c r="BX83">
        <f>IF('Qualitative Daten'!BX90=-4,1,0)</f>
        <v>0</v>
      </c>
      <c r="BY83">
        <f>IF('Qualitative Daten'!BY90=2,1,0)</f>
        <v>0</v>
      </c>
      <c r="BZ83">
        <f>IF('Qualitative Daten'!BZ90=6,1,0)</f>
        <v>0</v>
      </c>
      <c r="CA83">
        <f>IF('Qualitative Daten'!CA90=12,1,0)</f>
        <v>0</v>
      </c>
      <c r="CB83">
        <f>IF('Qualitative Daten'!CB90=80,1,0)</f>
        <v>0</v>
      </c>
      <c r="CC83">
        <f>IF('Qualitative Daten'!CC90=750,1,0)</f>
        <v>0</v>
      </c>
      <c r="CD83">
        <f>IF('Qualitative Daten'!CD90=27,1,0)</f>
        <v>0</v>
      </c>
      <c r="CE83">
        <f>IF('Qualitative Daten'!CE90=200,1,0)</f>
        <v>0</v>
      </c>
      <c r="CF83">
        <f>IF('Qualitative Daten'!CF90=3,1,0)</f>
        <v>0</v>
      </c>
      <c r="CG83">
        <f>IF('Qualitative Daten'!CG90=1,1,0)</f>
        <v>0</v>
      </c>
      <c r="CH83">
        <f>IF('Qualitative Daten'!CH90=75,1,0)</f>
        <v>0</v>
      </c>
      <c r="CI83">
        <f>IF('Qualitative Daten'!CI90=50,1,0)</f>
        <v>0</v>
      </c>
      <c r="CJ83">
        <f>IF('Qualitative Daten'!CJ90=20,1,0)</f>
        <v>0</v>
      </c>
      <c r="CK83">
        <f>IF('Qualitative Daten'!CK90=45,1,0)</f>
        <v>0</v>
      </c>
      <c r="CL83">
        <f>IF('Qualitative Daten'!CL90=20,1,0)</f>
        <v>0</v>
      </c>
      <c r="CM83">
        <f>IF(OR('Qualitative Daten'!CM90="a+a+4+4",'Qualitative Daten'!CM90="2a+8",'Qualitative Daten'!CM90="2a+2*4",'Qualitative Daten'!CM90="a+4+a+4",'Qualitative Daten'!CM90="2*a+2*4",'Qualitative Daten'!CM90="a*2+4*2",'Qualitative Daten'!CM90="2(a+4)"),1,0)</f>
        <v>0</v>
      </c>
      <c r="CN83">
        <f>IF('Qualitative Daten'!CN90=0,1,0)</f>
        <v>1</v>
      </c>
      <c r="CO83">
        <f>IF('Qualitative Daten'!CO90=3,1,0)</f>
        <v>0</v>
      </c>
      <c r="CP83">
        <f>IF('Qualitative Daten'!CP90=698,1,0)</f>
        <v>0</v>
      </c>
      <c r="CQ83">
        <f>IF('Qualitative Daten'!CQ90=73,1,0)</f>
        <v>0</v>
      </c>
      <c r="CR83">
        <f>IF('Qualitative Daten'!CR90=37,1,0)</f>
        <v>0</v>
      </c>
      <c r="CS83">
        <f>IF('Qualitative Daten'!CS90=2,1,0)</f>
        <v>0</v>
      </c>
      <c r="CT83">
        <f>IF('Qualitative Daten'!CT90=3,1,0)</f>
        <v>0</v>
      </c>
      <c r="CU83">
        <f>IF('Qualitative Daten'!CU90=2,1,0)</f>
        <v>0</v>
      </c>
      <c r="CV83">
        <f>IF(OR('Qualitative Daten'!CV90="x+3",'Qualitative Daten'!CV90="3+x"),1,0)</f>
        <v>0</v>
      </c>
      <c r="CW83">
        <f>IF(OR('Qualitative Daten'!CW90="x-3",'Qualitative Daten'!CW90="-3+x"),1,0)</f>
        <v>0</v>
      </c>
      <c r="CX83">
        <f>IF(OR('Qualitative Daten'!CX90="2a",'Qualitative Daten'!CX90="a+a",'Qualitative Daten'!CX90="a*2",'Qualitative Daten'!CX90="2*a"),1,0)</f>
        <v>0</v>
      </c>
      <c r="CZ83">
        <f t="shared" si="10"/>
        <v>5</v>
      </c>
      <c r="DA83">
        <f t="shared" si="11"/>
        <v>95</v>
      </c>
      <c r="DB83">
        <f>COUNTIF('Qualitative Daten'!C90:CX90,999)</f>
        <v>0</v>
      </c>
      <c r="DC83">
        <f t="shared" si="12"/>
        <v>95</v>
      </c>
      <c r="DD83" s="2">
        <f t="shared" si="13"/>
        <v>0.05</v>
      </c>
      <c r="DE83" s="2">
        <f t="shared" si="14"/>
        <v>2.4390243902439025E-2</v>
      </c>
      <c r="DF83" s="2">
        <f t="shared" si="15"/>
        <v>7.1428571428571425E-2</v>
      </c>
      <c r="DG83" s="2">
        <f t="shared" si="16"/>
        <v>0.22222222222222221</v>
      </c>
      <c r="DH83" s="2">
        <f t="shared" si="17"/>
        <v>0</v>
      </c>
      <c r="DI83" s="2">
        <f t="shared" si="18"/>
        <v>0</v>
      </c>
      <c r="DJ83" s="2">
        <f t="shared" si="19"/>
        <v>8.3333333333333329E-2</v>
      </c>
    </row>
    <row r="84" spans="1:114" x14ac:dyDescent="0.35">
      <c r="A84">
        <f>'Qualitative Daten'!A91</f>
        <v>0</v>
      </c>
      <c r="B84">
        <f>'Qualitative Daten'!B91</f>
        <v>0</v>
      </c>
      <c r="C84">
        <f>IF('Qualitative Daten'!C91=7000,1,0)</f>
        <v>0</v>
      </c>
      <c r="D84">
        <f>IF('Qualitative Daten'!D91=5300,1,0)</f>
        <v>0</v>
      </c>
      <c r="E84">
        <f>IF('Qualitative Daten'!E91=4080,1,0)</f>
        <v>0</v>
      </c>
      <c r="F84">
        <f>IF('Qualitative Daten'!F91=12500,1,0)</f>
        <v>0</v>
      </c>
      <c r="G84">
        <f>IF('Qualitative Daten'!G91=9900,1,0)</f>
        <v>0</v>
      </c>
      <c r="H84">
        <f>IF('Qualitative Daten'!H91=4600,1,0)</f>
        <v>0</v>
      </c>
      <c r="I84">
        <f>IF('Qualitative Daten'!I91=4000,1,0)</f>
        <v>0</v>
      </c>
      <c r="J84">
        <f>IF('Qualitative Daten'!J91=6999,1,0)</f>
        <v>0</v>
      </c>
      <c r="K84">
        <f>IF('Qualitative Daten'!K91=2490,1,0)</f>
        <v>0</v>
      </c>
      <c r="L84">
        <f>IF('Qualitative Daten'!L91=3900,1,0)</f>
        <v>0</v>
      </c>
      <c r="M84">
        <f>IF('Qualitative Daten'!M91="&gt;",1,0)</f>
        <v>0</v>
      </c>
      <c r="N84">
        <f>IF('Qualitative Daten'!N91="&gt;",1,0)</f>
        <v>0</v>
      </c>
      <c r="O84">
        <f>IF('Qualitative Daten'!O91="&lt;",1,0)</f>
        <v>0</v>
      </c>
      <c r="P84">
        <f>IF('Qualitative Daten'!P91=500,1,0)</f>
        <v>0</v>
      </c>
      <c r="Q84">
        <f>IF('Qualitative Daten'!Q91=836,1,0)</f>
        <v>0</v>
      </c>
      <c r="R84">
        <f>IF('Qualitative Daten'!R91=4500,1,0)</f>
        <v>0</v>
      </c>
      <c r="S84">
        <f>IF('Qualitative Daten'!S91=64000,1,0)</f>
        <v>0</v>
      </c>
      <c r="T84">
        <f>IF('Qualitative Daten'!T91=699,1,0)</f>
        <v>0</v>
      </c>
      <c r="U84">
        <f>IF('Qualitative Daten'!U91=254,1,0)</f>
        <v>0</v>
      </c>
      <c r="V84">
        <f>IF('Qualitative Daten'!V91=2500,1,0)</f>
        <v>0</v>
      </c>
      <c r="W84">
        <f>IF('Qualitative Daten'!W91=49000,1,0)</f>
        <v>0</v>
      </c>
      <c r="X84">
        <f>IF('Qualitative Daten'!X91=45,1,0)</f>
        <v>0</v>
      </c>
      <c r="Y84">
        <f>IF('Qualitative Daten'!Y91=699,1,0)</f>
        <v>0</v>
      </c>
      <c r="Z84">
        <f>IF('Qualitative Daten'!Z91=51,1,0)</f>
        <v>0</v>
      </c>
      <c r="AA84">
        <f>IF('Qualitative Daten'!AA91=78,1,0)</f>
        <v>0</v>
      </c>
      <c r="AB84">
        <f>IF('Qualitative Daten'!AB91=6,1,0)</f>
        <v>0</v>
      </c>
      <c r="AC84">
        <f>IF('Qualitative Daten'!AC91=80,1,0)</f>
        <v>0</v>
      </c>
      <c r="AD84">
        <f>IF('Qualitative Daten'!AD91=32,1,0)</f>
        <v>0</v>
      </c>
      <c r="AE84">
        <f>IF('Qualitative Daten'!AE91=0,1,0)</f>
        <v>1</v>
      </c>
      <c r="AF84">
        <f>IF('Qualitative Daten'!AF91=35000,1,0)</f>
        <v>0</v>
      </c>
      <c r="AG84">
        <f>IF('Qualitative Daten'!AG91=1000,1,0)</f>
        <v>0</v>
      </c>
      <c r="AH84">
        <f>IF('Qualitative Daten'!AH91=8,1,0)</f>
        <v>0</v>
      </c>
      <c r="AI84">
        <f>IF('Qualitative Daten'!AI91=1,1,0)</f>
        <v>0</v>
      </c>
      <c r="AJ84">
        <f>IF('Qualitative Daten'!AJ91=7,1,0)</f>
        <v>0</v>
      </c>
      <c r="AK84">
        <f>IF('Qualitative Daten'!AK91=8,1,0)</f>
        <v>0</v>
      </c>
      <c r="AL84">
        <f>IF('Qualitative Daten'!AL91=600,1,0)</f>
        <v>0</v>
      </c>
      <c r="AM84">
        <f>IF('Qualitative Daten'!AM91=800,1,0)</f>
        <v>0</v>
      </c>
      <c r="AN84">
        <f>IF('Qualitative Daten'!AN91=42,1,0)</f>
        <v>0</v>
      </c>
      <c r="AO84">
        <f>IF('Qualitative Daten'!AO91=43,1,0)</f>
        <v>0</v>
      </c>
      <c r="AP84">
        <f>IF('Qualitative Daten'!AP91=9,1,0)</f>
        <v>0</v>
      </c>
      <c r="AQ84">
        <f>IF('Qualitative Daten'!AQ91=81,1,0)</f>
        <v>0</v>
      </c>
      <c r="AR84">
        <f>IF('Qualitative Daten'!AR91=1,1,0)</f>
        <v>0</v>
      </c>
      <c r="AS84">
        <f>IF('Qualitative Daten'!AS91=1,1,0)</f>
        <v>0</v>
      </c>
      <c r="AT84">
        <f>IF(OR('Qualitative Daten'!AT91=0.6,'Qualitative Daten'!AT91="3'5"),1,0)</f>
        <v>0</v>
      </c>
      <c r="AU84">
        <f>IF(OR('Qualitative Daten'!AU91=2.25,'Qualitative Daten'!AU91="2,1'4",'Qualitative Daten'!AU91="9'4"),1,0)</f>
        <v>0</v>
      </c>
      <c r="AV84">
        <f>IF('Qualitative Daten'!AV91=3,1,0)</f>
        <v>0</v>
      </c>
      <c r="AW84">
        <f>IF('Qualitative Daten'!AW91=6,1,0)</f>
        <v>0</v>
      </c>
      <c r="AX84">
        <f>IF('Qualitative Daten'!AX91=0,1,0)</f>
        <v>1</v>
      </c>
      <c r="AY84">
        <f>IF('Qualitative Daten'!AY91=3,1,0)</f>
        <v>0</v>
      </c>
      <c r="AZ84">
        <f>IF(OR('Qualitative Daten'!AZ91="7'5",'Qualitative Daten'!AZ91="1,2'5"),1,0)</f>
        <v>0</v>
      </c>
      <c r="BA84">
        <f>IF('Qualitative Daten'!BA91="1'8",1,0)</f>
        <v>0</v>
      </c>
      <c r="BB84">
        <f>IF('Qualitative Daten'!BB91="12'25",1,0)</f>
        <v>0</v>
      </c>
      <c r="BC84">
        <f>IF(OR('Qualitative Daten'!BC91="6'15",'Qualitative Daten'!BC91="2'5",'Qualitative Daten'!BC91="90'225",'Qualitative Daten'!BC91=0.4),1,0)</f>
        <v>0</v>
      </c>
      <c r="BD84">
        <f>IF(OR('Qualitative Daten'!BD91="9'2",'Qualitative Daten'!BD91=4.5,'Qualitative Daten'!BD91="4,1'2"),1,0)</f>
        <v>0</v>
      </c>
      <c r="BE84">
        <f>IF('Qualitative Daten'!BE91="15'16",1,0)</f>
        <v>0</v>
      </c>
      <c r="BF84">
        <f>IF('Qualitative Daten'!BF91=2.56,1,0)</f>
        <v>0</v>
      </c>
      <c r="BG84">
        <f>IF('Qualitative Daten'!BG91=1.49,1,0)</f>
        <v>0</v>
      </c>
      <c r="BH84">
        <f>IF('Qualitative Daten'!BH91=3.5,1,0)</f>
        <v>0</v>
      </c>
      <c r="BI84">
        <f>IF('Qualitative Daten'!BI91=4.82,1,0)</f>
        <v>0</v>
      </c>
      <c r="BJ84">
        <f>IF('Qualitative Daten'!BJ91=22.38,1,0)</f>
        <v>0</v>
      </c>
      <c r="BK84">
        <f>IF(AND('Qualitative Daten'!BK91&gt;2.6,'Qualitative Daten'!BK91&lt;&gt;999),1,0)</f>
        <v>0</v>
      </c>
      <c r="BL84">
        <f>IF('Qualitative Daten'!BL91&lt;0.06,1,0)</f>
        <v>1</v>
      </c>
      <c r="BM84">
        <f>IF(AND('Qualitative Daten'!BM91&gt;-2.5,'Qualitative Daten'!BM91&lt;&gt;999),1,0)</f>
        <v>1</v>
      </c>
      <c r="BN84">
        <f>IF('Qualitative Daten'!BN91&lt;-0.3,1,0)</f>
        <v>0</v>
      </c>
      <c r="BO84">
        <f>IF('Qualitative Daten'!BO91=-2,1,0)</f>
        <v>0</v>
      </c>
      <c r="BP84">
        <f>IF('Qualitative Daten'!BP91=-4,1,0)</f>
        <v>0</v>
      </c>
      <c r="BQ84">
        <f>IF('Qualitative Daten'!BQ91=-8,1,0)</f>
        <v>0</v>
      </c>
      <c r="BR84">
        <f>IF('Qualitative Daten'!BR91=-6,1,0)</f>
        <v>0</v>
      </c>
      <c r="BS84">
        <f>IF('Qualitative Daten'!BS91=15,1,0)</f>
        <v>0</v>
      </c>
      <c r="BT84">
        <f>IF('Qualitative Daten'!BT91=5,1,0)</f>
        <v>0</v>
      </c>
      <c r="BU84">
        <f>IF('Qualitative Daten'!BU91=2,1,0)</f>
        <v>0</v>
      </c>
      <c r="BV84">
        <f>IF('Qualitative Daten'!BV91=-12,1,0)</f>
        <v>0</v>
      </c>
      <c r="BW84">
        <f>IF('Qualitative Daten'!BW91=17,1,0)</f>
        <v>0</v>
      </c>
      <c r="BX84">
        <f>IF('Qualitative Daten'!BX91=-4,1,0)</f>
        <v>0</v>
      </c>
      <c r="BY84">
        <f>IF('Qualitative Daten'!BY91=2,1,0)</f>
        <v>0</v>
      </c>
      <c r="BZ84">
        <f>IF('Qualitative Daten'!BZ91=6,1,0)</f>
        <v>0</v>
      </c>
      <c r="CA84">
        <f>IF('Qualitative Daten'!CA91=12,1,0)</f>
        <v>0</v>
      </c>
      <c r="CB84">
        <f>IF('Qualitative Daten'!CB91=80,1,0)</f>
        <v>0</v>
      </c>
      <c r="CC84">
        <f>IF('Qualitative Daten'!CC91=750,1,0)</f>
        <v>0</v>
      </c>
      <c r="CD84">
        <f>IF('Qualitative Daten'!CD91=27,1,0)</f>
        <v>0</v>
      </c>
      <c r="CE84">
        <f>IF('Qualitative Daten'!CE91=200,1,0)</f>
        <v>0</v>
      </c>
      <c r="CF84">
        <f>IF('Qualitative Daten'!CF91=3,1,0)</f>
        <v>0</v>
      </c>
      <c r="CG84">
        <f>IF('Qualitative Daten'!CG91=1,1,0)</f>
        <v>0</v>
      </c>
      <c r="CH84">
        <f>IF('Qualitative Daten'!CH91=75,1,0)</f>
        <v>0</v>
      </c>
      <c r="CI84">
        <f>IF('Qualitative Daten'!CI91=50,1,0)</f>
        <v>0</v>
      </c>
      <c r="CJ84">
        <f>IF('Qualitative Daten'!CJ91=20,1,0)</f>
        <v>0</v>
      </c>
      <c r="CK84">
        <f>IF('Qualitative Daten'!CK91=45,1,0)</f>
        <v>0</v>
      </c>
      <c r="CL84">
        <f>IF('Qualitative Daten'!CL91=20,1,0)</f>
        <v>0</v>
      </c>
      <c r="CM84">
        <f>IF(OR('Qualitative Daten'!CM91="a+a+4+4",'Qualitative Daten'!CM91="2a+8",'Qualitative Daten'!CM91="2a+2*4",'Qualitative Daten'!CM91="a+4+a+4",'Qualitative Daten'!CM91="2*a+2*4",'Qualitative Daten'!CM91="a*2+4*2",'Qualitative Daten'!CM91="2(a+4)"),1,0)</f>
        <v>0</v>
      </c>
      <c r="CN84">
        <f>IF('Qualitative Daten'!CN91=0,1,0)</f>
        <v>1</v>
      </c>
      <c r="CO84">
        <f>IF('Qualitative Daten'!CO91=3,1,0)</f>
        <v>0</v>
      </c>
      <c r="CP84">
        <f>IF('Qualitative Daten'!CP91=698,1,0)</f>
        <v>0</v>
      </c>
      <c r="CQ84">
        <f>IF('Qualitative Daten'!CQ91=73,1,0)</f>
        <v>0</v>
      </c>
      <c r="CR84">
        <f>IF('Qualitative Daten'!CR91=37,1,0)</f>
        <v>0</v>
      </c>
      <c r="CS84">
        <f>IF('Qualitative Daten'!CS91=2,1,0)</f>
        <v>0</v>
      </c>
      <c r="CT84">
        <f>IF('Qualitative Daten'!CT91=3,1,0)</f>
        <v>0</v>
      </c>
      <c r="CU84">
        <f>IF('Qualitative Daten'!CU91=2,1,0)</f>
        <v>0</v>
      </c>
      <c r="CV84">
        <f>IF(OR('Qualitative Daten'!CV91="x+3",'Qualitative Daten'!CV91="3+x"),1,0)</f>
        <v>0</v>
      </c>
      <c r="CW84">
        <f>IF(OR('Qualitative Daten'!CW91="x-3",'Qualitative Daten'!CW91="-3+x"),1,0)</f>
        <v>0</v>
      </c>
      <c r="CX84">
        <f>IF(OR('Qualitative Daten'!CX91="2a",'Qualitative Daten'!CX91="a+a",'Qualitative Daten'!CX91="a*2",'Qualitative Daten'!CX91="2*a"),1,0)</f>
        <v>0</v>
      </c>
      <c r="CZ84">
        <f t="shared" si="10"/>
        <v>5</v>
      </c>
      <c r="DA84">
        <f t="shared" si="11"/>
        <v>95</v>
      </c>
      <c r="DB84">
        <f>COUNTIF('Qualitative Daten'!C91:CX91,999)</f>
        <v>0</v>
      </c>
      <c r="DC84">
        <f t="shared" si="12"/>
        <v>95</v>
      </c>
      <c r="DD84" s="2">
        <f t="shared" si="13"/>
        <v>0.05</v>
      </c>
      <c r="DE84" s="2">
        <f t="shared" si="14"/>
        <v>2.4390243902439025E-2</v>
      </c>
      <c r="DF84" s="2">
        <f t="shared" si="15"/>
        <v>7.1428571428571425E-2</v>
      </c>
      <c r="DG84" s="2">
        <f t="shared" si="16"/>
        <v>0.22222222222222221</v>
      </c>
      <c r="DH84" s="2">
        <f t="shared" si="17"/>
        <v>0</v>
      </c>
      <c r="DI84" s="2">
        <f t="shared" si="18"/>
        <v>0</v>
      </c>
      <c r="DJ84" s="2">
        <f t="shared" si="19"/>
        <v>8.3333333333333329E-2</v>
      </c>
    </row>
    <row r="85" spans="1:114" x14ac:dyDescent="0.35">
      <c r="A85">
        <f>'Qualitative Daten'!A92</f>
        <v>0</v>
      </c>
      <c r="B85">
        <f>'Qualitative Daten'!B92</f>
        <v>0</v>
      </c>
      <c r="C85">
        <f>IF('Qualitative Daten'!C92=7000,1,0)</f>
        <v>0</v>
      </c>
      <c r="D85">
        <f>IF('Qualitative Daten'!D92=5300,1,0)</f>
        <v>0</v>
      </c>
      <c r="E85">
        <f>IF('Qualitative Daten'!E92=4080,1,0)</f>
        <v>0</v>
      </c>
      <c r="F85">
        <f>IF('Qualitative Daten'!F92=12500,1,0)</f>
        <v>0</v>
      </c>
      <c r="G85">
        <f>IF('Qualitative Daten'!G92=9900,1,0)</f>
        <v>0</v>
      </c>
      <c r="H85">
        <f>IF('Qualitative Daten'!H92=4600,1,0)</f>
        <v>0</v>
      </c>
      <c r="I85">
        <f>IF('Qualitative Daten'!I92=4000,1,0)</f>
        <v>0</v>
      </c>
      <c r="J85">
        <f>IF('Qualitative Daten'!J92=6999,1,0)</f>
        <v>0</v>
      </c>
      <c r="K85">
        <f>IF('Qualitative Daten'!K92=2490,1,0)</f>
        <v>0</v>
      </c>
      <c r="L85">
        <f>IF('Qualitative Daten'!L92=3900,1,0)</f>
        <v>0</v>
      </c>
      <c r="M85">
        <f>IF('Qualitative Daten'!M92="&gt;",1,0)</f>
        <v>0</v>
      </c>
      <c r="N85">
        <f>IF('Qualitative Daten'!N92="&gt;",1,0)</f>
        <v>0</v>
      </c>
      <c r="O85">
        <f>IF('Qualitative Daten'!O92="&lt;",1,0)</f>
        <v>0</v>
      </c>
      <c r="P85">
        <f>IF('Qualitative Daten'!P92=500,1,0)</f>
        <v>0</v>
      </c>
      <c r="Q85">
        <f>IF('Qualitative Daten'!Q92=836,1,0)</f>
        <v>0</v>
      </c>
      <c r="R85">
        <f>IF('Qualitative Daten'!R92=4500,1,0)</f>
        <v>0</v>
      </c>
      <c r="S85">
        <f>IF('Qualitative Daten'!S92=64000,1,0)</f>
        <v>0</v>
      </c>
      <c r="T85">
        <f>IF('Qualitative Daten'!T92=699,1,0)</f>
        <v>0</v>
      </c>
      <c r="U85">
        <f>IF('Qualitative Daten'!U92=254,1,0)</f>
        <v>0</v>
      </c>
      <c r="V85">
        <f>IF('Qualitative Daten'!V92=2500,1,0)</f>
        <v>0</v>
      </c>
      <c r="W85">
        <f>IF('Qualitative Daten'!W92=49000,1,0)</f>
        <v>0</v>
      </c>
      <c r="X85">
        <f>IF('Qualitative Daten'!X92=45,1,0)</f>
        <v>0</v>
      </c>
      <c r="Y85">
        <f>IF('Qualitative Daten'!Y92=699,1,0)</f>
        <v>0</v>
      </c>
      <c r="Z85">
        <f>IF('Qualitative Daten'!Z92=51,1,0)</f>
        <v>0</v>
      </c>
      <c r="AA85">
        <f>IF('Qualitative Daten'!AA92=78,1,0)</f>
        <v>0</v>
      </c>
      <c r="AB85">
        <f>IF('Qualitative Daten'!AB92=6,1,0)</f>
        <v>0</v>
      </c>
      <c r="AC85">
        <f>IF('Qualitative Daten'!AC92=80,1,0)</f>
        <v>0</v>
      </c>
      <c r="AD85">
        <f>IF('Qualitative Daten'!AD92=32,1,0)</f>
        <v>0</v>
      </c>
      <c r="AE85">
        <f>IF('Qualitative Daten'!AE92=0,1,0)</f>
        <v>1</v>
      </c>
      <c r="AF85">
        <f>IF('Qualitative Daten'!AF92=35000,1,0)</f>
        <v>0</v>
      </c>
      <c r="AG85">
        <f>IF('Qualitative Daten'!AG92=1000,1,0)</f>
        <v>0</v>
      </c>
      <c r="AH85">
        <f>IF('Qualitative Daten'!AH92=8,1,0)</f>
        <v>0</v>
      </c>
      <c r="AI85">
        <f>IF('Qualitative Daten'!AI92=1,1,0)</f>
        <v>0</v>
      </c>
      <c r="AJ85">
        <f>IF('Qualitative Daten'!AJ92=7,1,0)</f>
        <v>0</v>
      </c>
      <c r="AK85">
        <f>IF('Qualitative Daten'!AK92=8,1,0)</f>
        <v>0</v>
      </c>
      <c r="AL85">
        <f>IF('Qualitative Daten'!AL92=600,1,0)</f>
        <v>0</v>
      </c>
      <c r="AM85">
        <f>IF('Qualitative Daten'!AM92=800,1,0)</f>
        <v>0</v>
      </c>
      <c r="AN85">
        <f>IF('Qualitative Daten'!AN92=42,1,0)</f>
        <v>0</v>
      </c>
      <c r="AO85">
        <f>IF('Qualitative Daten'!AO92=43,1,0)</f>
        <v>0</v>
      </c>
      <c r="AP85">
        <f>IF('Qualitative Daten'!AP92=9,1,0)</f>
        <v>0</v>
      </c>
      <c r="AQ85">
        <f>IF('Qualitative Daten'!AQ92=81,1,0)</f>
        <v>0</v>
      </c>
      <c r="AR85">
        <f>IF('Qualitative Daten'!AR92=1,1,0)</f>
        <v>0</v>
      </c>
      <c r="AS85">
        <f>IF('Qualitative Daten'!AS92=1,1,0)</f>
        <v>0</v>
      </c>
      <c r="AT85">
        <f>IF(OR('Qualitative Daten'!AT92=0.6,'Qualitative Daten'!AT92="3'5"),1,0)</f>
        <v>0</v>
      </c>
      <c r="AU85">
        <f>IF(OR('Qualitative Daten'!AU92=2.25,'Qualitative Daten'!AU92="2,1'4",'Qualitative Daten'!AU92="9'4"),1,0)</f>
        <v>0</v>
      </c>
      <c r="AV85">
        <f>IF('Qualitative Daten'!AV92=3,1,0)</f>
        <v>0</v>
      </c>
      <c r="AW85">
        <f>IF('Qualitative Daten'!AW92=6,1,0)</f>
        <v>0</v>
      </c>
      <c r="AX85">
        <f>IF('Qualitative Daten'!AX92=0,1,0)</f>
        <v>1</v>
      </c>
      <c r="AY85">
        <f>IF('Qualitative Daten'!AY92=3,1,0)</f>
        <v>0</v>
      </c>
      <c r="AZ85">
        <f>IF(OR('Qualitative Daten'!AZ92="7'5",'Qualitative Daten'!AZ92="1,2'5"),1,0)</f>
        <v>0</v>
      </c>
      <c r="BA85">
        <f>IF('Qualitative Daten'!BA92="1'8",1,0)</f>
        <v>0</v>
      </c>
      <c r="BB85">
        <f>IF('Qualitative Daten'!BB92="12'25",1,0)</f>
        <v>0</v>
      </c>
      <c r="BC85">
        <f>IF(OR('Qualitative Daten'!BC92="6'15",'Qualitative Daten'!BC92="2'5",'Qualitative Daten'!BC92="90'225",'Qualitative Daten'!BC92=0.4),1,0)</f>
        <v>0</v>
      </c>
      <c r="BD85">
        <f>IF(OR('Qualitative Daten'!BD92="9'2",'Qualitative Daten'!BD92=4.5,'Qualitative Daten'!BD92="4,1'2"),1,0)</f>
        <v>0</v>
      </c>
      <c r="BE85">
        <f>IF('Qualitative Daten'!BE92="15'16",1,0)</f>
        <v>0</v>
      </c>
      <c r="BF85">
        <f>IF('Qualitative Daten'!BF92=2.56,1,0)</f>
        <v>0</v>
      </c>
      <c r="BG85">
        <f>IF('Qualitative Daten'!BG92=1.49,1,0)</f>
        <v>0</v>
      </c>
      <c r="BH85">
        <f>IF('Qualitative Daten'!BH92=3.5,1,0)</f>
        <v>0</v>
      </c>
      <c r="BI85">
        <f>IF('Qualitative Daten'!BI92=4.82,1,0)</f>
        <v>0</v>
      </c>
      <c r="BJ85">
        <f>IF('Qualitative Daten'!BJ92=22.38,1,0)</f>
        <v>0</v>
      </c>
      <c r="BK85">
        <f>IF(AND('Qualitative Daten'!BK92&gt;2.6,'Qualitative Daten'!BK92&lt;&gt;999),1,0)</f>
        <v>0</v>
      </c>
      <c r="BL85">
        <f>IF('Qualitative Daten'!BL92&lt;0.06,1,0)</f>
        <v>1</v>
      </c>
      <c r="BM85">
        <f>IF(AND('Qualitative Daten'!BM92&gt;-2.5,'Qualitative Daten'!BM92&lt;&gt;999),1,0)</f>
        <v>1</v>
      </c>
      <c r="BN85">
        <f>IF('Qualitative Daten'!BN92&lt;-0.3,1,0)</f>
        <v>0</v>
      </c>
      <c r="BO85">
        <f>IF('Qualitative Daten'!BO92=-2,1,0)</f>
        <v>0</v>
      </c>
      <c r="BP85">
        <f>IF('Qualitative Daten'!BP92=-4,1,0)</f>
        <v>0</v>
      </c>
      <c r="BQ85">
        <f>IF('Qualitative Daten'!BQ92=-8,1,0)</f>
        <v>0</v>
      </c>
      <c r="BR85">
        <f>IF('Qualitative Daten'!BR92=-6,1,0)</f>
        <v>0</v>
      </c>
      <c r="BS85">
        <f>IF('Qualitative Daten'!BS92=15,1,0)</f>
        <v>0</v>
      </c>
      <c r="BT85">
        <f>IF('Qualitative Daten'!BT92=5,1,0)</f>
        <v>0</v>
      </c>
      <c r="BU85">
        <f>IF('Qualitative Daten'!BU92=2,1,0)</f>
        <v>0</v>
      </c>
      <c r="BV85">
        <f>IF('Qualitative Daten'!BV92=-12,1,0)</f>
        <v>0</v>
      </c>
      <c r="BW85">
        <f>IF('Qualitative Daten'!BW92=17,1,0)</f>
        <v>0</v>
      </c>
      <c r="BX85">
        <f>IF('Qualitative Daten'!BX92=-4,1,0)</f>
        <v>0</v>
      </c>
      <c r="BY85">
        <f>IF('Qualitative Daten'!BY92=2,1,0)</f>
        <v>0</v>
      </c>
      <c r="BZ85">
        <f>IF('Qualitative Daten'!BZ92=6,1,0)</f>
        <v>0</v>
      </c>
      <c r="CA85">
        <f>IF('Qualitative Daten'!CA92=12,1,0)</f>
        <v>0</v>
      </c>
      <c r="CB85">
        <f>IF('Qualitative Daten'!CB92=80,1,0)</f>
        <v>0</v>
      </c>
      <c r="CC85">
        <f>IF('Qualitative Daten'!CC92=750,1,0)</f>
        <v>0</v>
      </c>
      <c r="CD85">
        <f>IF('Qualitative Daten'!CD92=27,1,0)</f>
        <v>0</v>
      </c>
      <c r="CE85">
        <f>IF('Qualitative Daten'!CE92=200,1,0)</f>
        <v>0</v>
      </c>
      <c r="CF85">
        <f>IF('Qualitative Daten'!CF92=3,1,0)</f>
        <v>0</v>
      </c>
      <c r="CG85">
        <f>IF('Qualitative Daten'!CG92=1,1,0)</f>
        <v>0</v>
      </c>
      <c r="CH85">
        <f>IF('Qualitative Daten'!CH92=75,1,0)</f>
        <v>0</v>
      </c>
      <c r="CI85">
        <f>IF('Qualitative Daten'!CI92=50,1,0)</f>
        <v>0</v>
      </c>
      <c r="CJ85">
        <f>IF('Qualitative Daten'!CJ92=20,1,0)</f>
        <v>0</v>
      </c>
      <c r="CK85">
        <f>IF('Qualitative Daten'!CK92=45,1,0)</f>
        <v>0</v>
      </c>
      <c r="CL85">
        <f>IF('Qualitative Daten'!CL92=20,1,0)</f>
        <v>0</v>
      </c>
      <c r="CM85">
        <f>IF(OR('Qualitative Daten'!CM92="a+a+4+4",'Qualitative Daten'!CM92="2a+8",'Qualitative Daten'!CM92="2a+2*4",'Qualitative Daten'!CM92="a+4+a+4",'Qualitative Daten'!CM92="2*a+2*4",'Qualitative Daten'!CM92="a*2+4*2",'Qualitative Daten'!CM92="2(a+4)"),1,0)</f>
        <v>0</v>
      </c>
      <c r="CN85">
        <f>IF('Qualitative Daten'!CN92=0,1,0)</f>
        <v>1</v>
      </c>
      <c r="CO85">
        <f>IF('Qualitative Daten'!CO92=3,1,0)</f>
        <v>0</v>
      </c>
      <c r="CP85">
        <f>IF('Qualitative Daten'!CP92=698,1,0)</f>
        <v>0</v>
      </c>
      <c r="CQ85">
        <f>IF('Qualitative Daten'!CQ92=73,1,0)</f>
        <v>0</v>
      </c>
      <c r="CR85">
        <f>IF('Qualitative Daten'!CR92=37,1,0)</f>
        <v>0</v>
      </c>
      <c r="CS85">
        <f>IF('Qualitative Daten'!CS92=2,1,0)</f>
        <v>0</v>
      </c>
      <c r="CT85">
        <f>IF('Qualitative Daten'!CT92=3,1,0)</f>
        <v>0</v>
      </c>
      <c r="CU85">
        <f>IF('Qualitative Daten'!CU92=2,1,0)</f>
        <v>0</v>
      </c>
      <c r="CV85">
        <f>IF(OR('Qualitative Daten'!CV92="x+3",'Qualitative Daten'!CV92="3+x"),1,0)</f>
        <v>0</v>
      </c>
      <c r="CW85">
        <f>IF(OR('Qualitative Daten'!CW92="x-3",'Qualitative Daten'!CW92="-3+x"),1,0)</f>
        <v>0</v>
      </c>
      <c r="CX85">
        <f>IF(OR('Qualitative Daten'!CX92="2a",'Qualitative Daten'!CX92="a+a",'Qualitative Daten'!CX92="a*2",'Qualitative Daten'!CX92="2*a"),1,0)</f>
        <v>0</v>
      </c>
      <c r="CZ85">
        <f t="shared" si="10"/>
        <v>5</v>
      </c>
      <c r="DA85">
        <f t="shared" si="11"/>
        <v>95</v>
      </c>
      <c r="DB85">
        <f>COUNTIF('Qualitative Daten'!C92:CX92,999)</f>
        <v>0</v>
      </c>
      <c r="DC85">
        <f t="shared" si="12"/>
        <v>95</v>
      </c>
      <c r="DD85" s="2">
        <f t="shared" si="13"/>
        <v>0.05</v>
      </c>
      <c r="DE85" s="2">
        <f t="shared" si="14"/>
        <v>2.4390243902439025E-2</v>
      </c>
      <c r="DF85" s="2">
        <f t="shared" si="15"/>
        <v>7.1428571428571425E-2</v>
      </c>
      <c r="DG85" s="2">
        <f t="shared" si="16"/>
        <v>0.22222222222222221</v>
      </c>
      <c r="DH85" s="2">
        <f t="shared" si="17"/>
        <v>0</v>
      </c>
      <c r="DI85" s="2">
        <f t="shared" si="18"/>
        <v>0</v>
      </c>
      <c r="DJ85" s="2">
        <f t="shared" si="19"/>
        <v>8.3333333333333329E-2</v>
      </c>
    </row>
    <row r="86" spans="1:114" x14ac:dyDescent="0.35">
      <c r="A86">
        <f>'Qualitative Daten'!A93</f>
        <v>0</v>
      </c>
      <c r="B86">
        <f>'Qualitative Daten'!B93</f>
        <v>0</v>
      </c>
      <c r="C86">
        <f>IF('Qualitative Daten'!C93=7000,1,0)</f>
        <v>0</v>
      </c>
      <c r="D86">
        <f>IF('Qualitative Daten'!D93=5300,1,0)</f>
        <v>0</v>
      </c>
      <c r="E86">
        <f>IF('Qualitative Daten'!E93=4080,1,0)</f>
        <v>0</v>
      </c>
      <c r="F86">
        <f>IF('Qualitative Daten'!F93=12500,1,0)</f>
        <v>0</v>
      </c>
      <c r="G86">
        <f>IF('Qualitative Daten'!G93=9900,1,0)</f>
        <v>0</v>
      </c>
      <c r="H86">
        <f>IF('Qualitative Daten'!H93=4600,1,0)</f>
        <v>0</v>
      </c>
      <c r="I86">
        <f>IF('Qualitative Daten'!I93=4000,1,0)</f>
        <v>0</v>
      </c>
      <c r="J86">
        <f>IF('Qualitative Daten'!J93=6999,1,0)</f>
        <v>0</v>
      </c>
      <c r="K86">
        <f>IF('Qualitative Daten'!K93=2490,1,0)</f>
        <v>0</v>
      </c>
      <c r="L86">
        <f>IF('Qualitative Daten'!L93=3900,1,0)</f>
        <v>0</v>
      </c>
      <c r="M86">
        <f>IF('Qualitative Daten'!M93="&gt;",1,0)</f>
        <v>0</v>
      </c>
      <c r="N86">
        <f>IF('Qualitative Daten'!N93="&gt;",1,0)</f>
        <v>0</v>
      </c>
      <c r="O86">
        <f>IF('Qualitative Daten'!O93="&lt;",1,0)</f>
        <v>0</v>
      </c>
      <c r="P86">
        <f>IF('Qualitative Daten'!P93=500,1,0)</f>
        <v>0</v>
      </c>
      <c r="Q86">
        <f>IF('Qualitative Daten'!Q93=836,1,0)</f>
        <v>0</v>
      </c>
      <c r="R86">
        <f>IF('Qualitative Daten'!R93=4500,1,0)</f>
        <v>0</v>
      </c>
      <c r="S86">
        <f>IF('Qualitative Daten'!S93=64000,1,0)</f>
        <v>0</v>
      </c>
      <c r="T86">
        <f>IF('Qualitative Daten'!T93=699,1,0)</f>
        <v>0</v>
      </c>
      <c r="U86">
        <f>IF('Qualitative Daten'!U93=254,1,0)</f>
        <v>0</v>
      </c>
      <c r="V86">
        <f>IF('Qualitative Daten'!V93=2500,1,0)</f>
        <v>0</v>
      </c>
      <c r="W86">
        <f>IF('Qualitative Daten'!W93=49000,1,0)</f>
        <v>0</v>
      </c>
      <c r="X86">
        <f>IF('Qualitative Daten'!X93=45,1,0)</f>
        <v>0</v>
      </c>
      <c r="Y86">
        <f>IF('Qualitative Daten'!Y93=699,1,0)</f>
        <v>0</v>
      </c>
      <c r="Z86">
        <f>IF('Qualitative Daten'!Z93=51,1,0)</f>
        <v>0</v>
      </c>
      <c r="AA86">
        <f>IF('Qualitative Daten'!AA93=78,1,0)</f>
        <v>0</v>
      </c>
      <c r="AB86">
        <f>IF('Qualitative Daten'!AB93=6,1,0)</f>
        <v>0</v>
      </c>
      <c r="AC86">
        <f>IF('Qualitative Daten'!AC93=80,1,0)</f>
        <v>0</v>
      </c>
      <c r="AD86">
        <f>IF('Qualitative Daten'!AD93=32,1,0)</f>
        <v>0</v>
      </c>
      <c r="AE86">
        <f>IF('Qualitative Daten'!AE93=0,1,0)</f>
        <v>1</v>
      </c>
      <c r="AF86">
        <f>IF('Qualitative Daten'!AF93=35000,1,0)</f>
        <v>0</v>
      </c>
      <c r="AG86">
        <f>IF('Qualitative Daten'!AG93=1000,1,0)</f>
        <v>0</v>
      </c>
      <c r="AH86">
        <f>IF('Qualitative Daten'!AH93=8,1,0)</f>
        <v>0</v>
      </c>
      <c r="AI86">
        <f>IF('Qualitative Daten'!AI93=1,1,0)</f>
        <v>0</v>
      </c>
      <c r="AJ86">
        <f>IF('Qualitative Daten'!AJ93=7,1,0)</f>
        <v>0</v>
      </c>
      <c r="AK86">
        <f>IF('Qualitative Daten'!AK93=8,1,0)</f>
        <v>0</v>
      </c>
      <c r="AL86">
        <f>IF('Qualitative Daten'!AL93=600,1,0)</f>
        <v>0</v>
      </c>
      <c r="AM86">
        <f>IF('Qualitative Daten'!AM93=800,1,0)</f>
        <v>0</v>
      </c>
      <c r="AN86">
        <f>IF('Qualitative Daten'!AN93=42,1,0)</f>
        <v>0</v>
      </c>
      <c r="AO86">
        <f>IF('Qualitative Daten'!AO93=43,1,0)</f>
        <v>0</v>
      </c>
      <c r="AP86">
        <f>IF('Qualitative Daten'!AP93=9,1,0)</f>
        <v>0</v>
      </c>
      <c r="AQ86">
        <f>IF('Qualitative Daten'!AQ93=81,1,0)</f>
        <v>0</v>
      </c>
      <c r="AR86">
        <f>IF('Qualitative Daten'!AR93=1,1,0)</f>
        <v>0</v>
      </c>
      <c r="AS86">
        <f>IF('Qualitative Daten'!AS93=1,1,0)</f>
        <v>0</v>
      </c>
      <c r="AT86">
        <f>IF(OR('Qualitative Daten'!AT93=0.6,'Qualitative Daten'!AT93="3'5"),1,0)</f>
        <v>0</v>
      </c>
      <c r="AU86">
        <f>IF(OR('Qualitative Daten'!AU93=2.25,'Qualitative Daten'!AU93="2,1'4",'Qualitative Daten'!AU93="9'4"),1,0)</f>
        <v>0</v>
      </c>
      <c r="AV86">
        <f>IF('Qualitative Daten'!AV93=3,1,0)</f>
        <v>0</v>
      </c>
      <c r="AW86">
        <f>IF('Qualitative Daten'!AW93=6,1,0)</f>
        <v>0</v>
      </c>
      <c r="AX86">
        <f>IF('Qualitative Daten'!AX93=0,1,0)</f>
        <v>1</v>
      </c>
      <c r="AY86">
        <f>IF('Qualitative Daten'!AY93=3,1,0)</f>
        <v>0</v>
      </c>
      <c r="AZ86">
        <f>IF(OR('Qualitative Daten'!AZ93="7'5",'Qualitative Daten'!AZ93="1,2'5"),1,0)</f>
        <v>0</v>
      </c>
      <c r="BA86">
        <f>IF('Qualitative Daten'!BA93="1'8",1,0)</f>
        <v>0</v>
      </c>
      <c r="BB86">
        <f>IF('Qualitative Daten'!BB93="12'25",1,0)</f>
        <v>0</v>
      </c>
      <c r="BC86">
        <f>IF(OR('Qualitative Daten'!BC93="6'15",'Qualitative Daten'!BC93="2'5",'Qualitative Daten'!BC93="90'225",'Qualitative Daten'!BC93=0.4),1,0)</f>
        <v>0</v>
      </c>
      <c r="BD86">
        <f>IF(OR('Qualitative Daten'!BD93="9'2",'Qualitative Daten'!BD93=4.5,'Qualitative Daten'!BD93="4,1'2"),1,0)</f>
        <v>0</v>
      </c>
      <c r="BE86">
        <f>IF('Qualitative Daten'!BE93="15'16",1,0)</f>
        <v>0</v>
      </c>
      <c r="BF86">
        <f>IF('Qualitative Daten'!BF93=2.56,1,0)</f>
        <v>0</v>
      </c>
      <c r="BG86">
        <f>IF('Qualitative Daten'!BG93=1.49,1,0)</f>
        <v>0</v>
      </c>
      <c r="BH86">
        <f>IF('Qualitative Daten'!BH93=3.5,1,0)</f>
        <v>0</v>
      </c>
      <c r="BI86">
        <f>IF('Qualitative Daten'!BI93=4.82,1,0)</f>
        <v>0</v>
      </c>
      <c r="BJ86">
        <f>IF('Qualitative Daten'!BJ93=22.38,1,0)</f>
        <v>0</v>
      </c>
      <c r="BK86">
        <f>IF(AND('Qualitative Daten'!BK93&gt;2.6,'Qualitative Daten'!BK93&lt;&gt;999),1,0)</f>
        <v>0</v>
      </c>
      <c r="BL86">
        <f>IF('Qualitative Daten'!BL93&lt;0.06,1,0)</f>
        <v>1</v>
      </c>
      <c r="BM86">
        <f>IF(AND('Qualitative Daten'!BM93&gt;-2.5,'Qualitative Daten'!BM93&lt;&gt;999),1,0)</f>
        <v>1</v>
      </c>
      <c r="BN86">
        <f>IF('Qualitative Daten'!BN93&lt;-0.3,1,0)</f>
        <v>0</v>
      </c>
      <c r="BO86">
        <f>IF('Qualitative Daten'!BO93=-2,1,0)</f>
        <v>0</v>
      </c>
      <c r="BP86">
        <f>IF('Qualitative Daten'!BP93=-4,1,0)</f>
        <v>0</v>
      </c>
      <c r="BQ86">
        <f>IF('Qualitative Daten'!BQ93=-8,1,0)</f>
        <v>0</v>
      </c>
      <c r="BR86">
        <f>IF('Qualitative Daten'!BR93=-6,1,0)</f>
        <v>0</v>
      </c>
      <c r="BS86">
        <f>IF('Qualitative Daten'!BS93=15,1,0)</f>
        <v>0</v>
      </c>
      <c r="BT86">
        <f>IF('Qualitative Daten'!BT93=5,1,0)</f>
        <v>0</v>
      </c>
      <c r="BU86">
        <f>IF('Qualitative Daten'!BU93=2,1,0)</f>
        <v>0</v>
      </c>
      <c r="BV86">
        <f>IF('Qualitative Daten'!BV93=-12,1,0)</f>
        <v>0</v>
      </c>
      <c r="BW86">
        <f>IF('Qualitative Daten'!BW93=17,1,0)</f>
        <v>0</v>
      </c>
      <c r="BX86">
        <f>IF('Qualitative Daten'!BX93=-4,1,0)</f>
        <v>0</v>
      </c>
      <c r="BY86">
        <f>IF('Qualitative Daten'!BY93=2,1,0)</f>
        <v>0</v>
      </c>
      <c r="BZ86">
        <f>IF('Qualitative Daten'!BZ93=6,1,0)</f>
        <v>0</v>
      </c>
      <c r="CA86">
        <f>IF('Qualitative Daten'!CA93=12,1,0)</f>
        <v>0</v>
      </c>
      <c r="CB86">
        <f>IF('Qualitative Daten'!CB93=80,1,0)</f>
        <v>0</v>
      </c>
      <c r="CC86">
        <f>IF('Qualitative Daten'!CC93=750,1,0)</f>
        <v>0</v>
      </c>
      <c r="CD86">
        <f>IF('Qualitative Daten'!CD93=27,1,0)</f>
        <v>0</v>
      </c>
      <c r="CE86">
        <f>IF('Qualitative Daten'!CE93=200,1,0)</f>
        <v>0</v>
      </c>
      <c r="CF86">
        <f>IF('Qualitative Daten'!CF93=3,1,0)</f>
        <v>0</v>
      </c>
      <c r="CG86">
        <f>IF('Qualitative Daten'!CG93=1,1,0)</f>
        <v>0</v>
      </c>
      <c r="CH86">
        <f>IF('Qualitative Daten'!CH93=75,1,0)</f>
        <v>0</v>
      </c>
      <c r="CI86">
        <f>IF('Qualitative Daten'!CI93=50,1,0)</f>
        <v>0</v>
      </c>
      <c r="CJ86">
        <f>IF('Qualitative Daten'!CJ93=20,1,0)</f>
        <v>0</v>
      </c>
      <c r="CK86">
        <f>IF('Qualitative Daten'!CK93=45,1,0)</f>
        <v>0</v>
      </c>
      <c r="CL86">
        <f>IF('Qualitative Daten'!CL93=20,1,0)</f>
        <v>0</v>
      </c>
      <c r="CM86">
        <f>IF(OR('Qualitative Daten'!CM93="a+a+4+4",'Qualitative Daten'!CM93="2a+8",'Qualitative Daten'!CM93="2a+2*4",'Qualitative Daten'!CM93="a+4+a+4",'Qualitative Daten'!CM93="2*a+2*4",'Qualitative Daten'!CM93="a*2+4*2",'Qualitative Daten'!CM93="2(a+4)"),1,0)</f>
        <v>0</v>
      </c>
      <c r="CN86">
        <f>IF('Qualitative Daten'!CN93=0,1,0)</f>
        <v>1</v>
      </c>
      <c r="CO86">
        <f>IF('Qualitative Daten'!CO93=3,1,0)</f>
        <v>0</v>
      </c>
      <c r="CP86">
        <f>IF('Qualitative Daten'!CP93=698,1,0)</f>
        <v>0</v>
      </c>
      <c r="CQ86">
        <f>IF('Qualitative Daten'!CQ93=73,1,0)</f>
        <v>0</v>
      </c>
      <c r="CR86">
        <f>IF('Qualitative Daten'!CR93=37,1,0)</f>
        <v>0</v>
      </c>
      <c r="CS86">
        <f>IF('Qualitative Daten'!CS93=2,1,0)</f>
        <v>0</v>
      </c>
      <c r="CT86">
        <f>IF('Qualitative Daten'!CT93=3,1,0)</f>
        <v>0</v>
      </c>
      <c r="CU86">
        <f>IF('Qualitative Daten'!CU93=2,1,0)</f>
        <v>0</v>
      </c>
      <c r="CV86">
        <f>IF(OR('Qualitative Daten'!CV93="x+3",'Qualitative Daten'!CV93="3+x"),1,0)</f>
        <v>0</v>
      </c>
      <c r="CW86">
        <f>IF(OR('Qualitative Daten'!CW93="x-3",'Qualitative Daten'!CW93="-3+x"),1,0)</f>
        <v>0</v>
      </c>
      <c r="CX86">
        <f>IF(OR('Qualitative Daten'!CX93="2a",'Qualitative Daten'!CX93="a+a",'Qualitative Daten'!CX93="a*2",'Qualitative Daten'!CX93="2*a"),1,0)</f>
        <v>0</v>
      </c>
      <c r="CZ86">
        <f t="shared" si="10"/>
        <v>5</v>
      </c>
      <c r="DA86">
        <f t="shared" si="11"/>
        <v>95</v>
      </c>
      <c r="DB86">
        <f>COUNTIF('Qualitative Daten'!C93:CX93,999)</f>
        <v>0</v>
      </c>
      <c r="DC86">
        <f t="shared" si="12"/>
        <v>95</v>
      </c>
      <c r="DD86" s="2">
        <f t="shared" si="13"/>
        <v>0.05</v>
      </c>
      <c r="DE86" s="2">
        <f t="shared" si="14"/>
        <v>2.4390243902439025E-2</v>
      </c>
      <c r="DF86" s="2">
        <f t="shared" si="15"/>
        <v>7.1428571428571425E-2</v>
      </c>
      <c r="DG86" s="2">
        <f t="shared" si="16"/>
        <v>0.22222222222222221</v>
      </c>
      <c r="DH86" s="2">
        <f t="shared" si="17"/>
        <v>0</v>
      </c>
      <c r="DI86" s="2">
        <f t="shared" si="18"/>
        <v>0</v>
      </c>
      <c r="DJ86" s="2">
        <f t="shared" si="19"/>
        <v>8.3333333333333329E-2</v>
      </c>
    </row>
    <row r="87" spans="1:114" x14ac:dyDescent="0.35">
      <c r="A87">
        <f>'Qualitative Daten'!A94</f>
        <v>0</v>
      </c>
      <c r="B87">
        <f>'Qualitative Daten'!B94</f>
        <v>0</v>
      </c>
      <c r="C87">
        <f>IF('Qualitative Daten'!C94=7000,1,0)</f>
        <v>0</v>
      </c>
      <c r="D87">
        <f>IF('Qualitative Daten'!D94=5300,1,0)</f>
        <v>0</v>
      </c>
      <c r="E87">
        <f>IF('Qualitative Daten'!E94=4080,1,0)</f>
        <v>0</v>
      </c>
      <c r="F87">
        <f>IF('Qualitative Daten'!F94=12500,1,0)</f>
        <v>0</v>
      </c>
      <c r="G87">
        <f>IF('Qualitative Daten'!G94=9900,1,0)</f>
        <v>0</v>
      </c>
      <c r="H87">
        <f>IF('Qualitative Daten'!H94=4600,1,0)</f>
        <v>0</v>
      </c>
      <c r="I87">
        <f>IF('Qualitative Daten'!I94=4000,1,0)</f>
        <v>0</v>
      </c>
      <c r="J87">
        <f>IF('Qualitative Daten'!J94=6999,1,0)</f>
        <v>0</v>
      </c>
      <c r="K87">
        <f>IF('Qualitative Daten'!K94=2490,1,0)</f>
        <v>0</v>
      </c>
      <c r="L87">
        <f>IF('Qualitative Daten'!L94=3900,1,0)</f>
        <v>0</v>
      </c>
      <c r="M87">
        <f>IF('Qualitative Daten'!M94="&gt;",1,0)</f>
        <v>0</v>
      </c>
      <c r="N87">
        <f>IF('Qualitative Daten'!N94="&gt;",1,0)</f>
        <v>0</v>
      </c>
      <c r="O87">
        <f>IF('Qualitative Daten'!O94="&lt;",1,0)</f>
        <v>0</v>
      </c>
      <c r="P87">
        <f>IF('Qualitative Daten'!P94=500,1,0)</f>
        <v>0</v>
      </c>
      <c r="Q87">
        <f>IF('Qualitative Daten'!Q94=836,1,0)</f>
        <v>0</v>
      </c>
      <c r="R87">
        <f>IF('Qualitative Daten'!R94=4500,1,0)</f>
        <v>0</v>
      </c>
      <c r="S87">
        <f>IF('Qualitative Daten'!S94=64000,1,0)</f>
        <v>0</v>
      </c>
      <c r="T87">
        <f>IF('Qualitative Daten'!T94=699,1,0)</f>
        <v>0</v>
      </c>
      <c r="U87">
        <f>IF('Qualitative Daten'!U94=254,1,0)</f>
        <v>0</v>
      </c>
      <c r="V87">
        <f>IF('Qualitative Daten'!V94=2500,1,0)</f>
        <v>0</v>
      </c>
      <c r="W87">
        <f>IF('Qualitative Daten'!W94=49000,1,0)</f>
        <v>0</v>
      </c>
      <c r="X87">
        <f>IF('Qualitative Daten'!X94=45,1,0)</f>
        <v>0</v>
      </c>
      <c r="Y87">
        <f>IF('Qualitative Daten'!Y94=699,1,0)</f>
        <v>0</v>
      </c>
      <c r="Z87">
        <f>IF('Qualitative Daten'!Z94=51,1,0)</f>
        <v>0</v>
      </c>
      <c r="AA87">
        <f>IF('Qualitative Daten'!AA94=78,1,0)</f>
        <v>0</v>
      </c>
      <c r="AB87">
        <f>IF('Qualitative Daten'!AB94=6,1,0)</f>
        <v>0</v>
      </c>
      <c r="AC87">
        <f>IF('Qualitative Daten'!AC94=80,1,0)</f>
        <v>0</v>
      </c>
      <c r="AD87">
        <f>IF('Qualitative Daten'!AD94=32,1,0)</f>
        <v>0</v>
      </c>
      <c r="AE87">
        <f>IF('Qualitative Daten'!AE94=0,1,0)</f>
        <v>1</v>
      </c>
      <c r="AF87">
        <f>IF('Qualitative Daten'!AF94=35000,1,0)</f>
        <v>0</v>
      </c>
      <c r="AG87">
        <f>IF('Qualitative Daten'!AG94=1000,1,0)</f>
        <v>0</v>
      </c>
      <c r="AH87">
        <f>IF('Qualitative Daten'!AH94=8,1,0)</f>
        <v>0</v>
      </c>
      <c r="AI87">
        <f>IF('Qualitative Daten'!AI94=1,1,0)</f>
        <v>0</v>
      </c>
      <c r="AJ87">
        <f>IF('Qualitative Daten'!AJ94=7,1,0)</f>
        <v>0</v>
      </c>
      <c r="AK87">
        <f>IF('Qualitative Daten'!AK94=8,1,0)</f>
        <v>0</v>
      </c>
      <c r="AL87">
        <f>IF('Qualitative Daten'!AL94=600,1,0)</f>
        <v>0</v>
      </c>
      <c r="AM87">
        <f>IF('Qualitative Daten'!AM94=800,1,0)</f>
        <v>0</v>
      </c>
      <c r="AN87">
        <f>IF('Qualitative Daten'!AN94=42,1,0)</f>
        <v>0</v>
      </c>
      <c r="AO87">
        <f>IF('Qualitative Daten'!AO94=43,1,0)</f>
        <v>0</v>
      </c>
      <c r="AP87">
        <f>IF('Qualitative Daten'!AP94=9,1,0)</f>
        <v>0</v>
      </c>
      <c r="AQ87">
        <f>IF('Qualitative Daten'!AQ94=81,1,0)</f>
        <v>0</v>
      </c>
      <c r="AR87">
        <f>IF('Qualitative Daten'!AR94=1,1,0)</f>
        <v>0</v>
      </c>
      <c r="AS87">
        <f>IF('Qualitative Daten'!AS94=1,1,0)</f>
        <v>0</v>
      </c>
      <c r="AT87">
        <f>IF(OR('Qualitative Daten'!AT94=0.6,'Qualitative Daten'!AT94="3'5"),1,0)</f>
        <v>0</v>
      </c>
      <c r="AU87">
        <f>IF(OR('Qualitative Daten'!AU94=2.25,'Qualitative Daten'!AU94="2,1'4",'Qualitative Daten'!AU94="9'4"),1,0)</f>
        <v>0</v>
      </c>
      <c r="AV87">
        <f>IF('Qualitative Daten'!AV94=3,1,0)</f>
        <v>0</v>
      </c>
      <c r="AW87">
        <f>IF('Qualitative Daten'!AW94=6,1,0)</f>
        <v>0</v>
      </c>
      <c r="AX87">
        <f>IF('Qualitative Daten'!AX94=0,1,0)</f>
        <v>1</v>
      </c>
      <c r="AY87">
        <f>IF('Qualitative Daten'!AY94=3,1,0)</f>
        <v>0</v>
      </c>
      <c r="AZ87">
        <f>IF(OR('Qualitative Daten'!AZ94="7'5",'Qualitative Daten'!AZ94="1,2'5"),1,0)</f>
        <v>0</v>
      </c>
      <c r="BA87">
        <f>IF('Qualitative Daten'!BA94="1'8",1,0)</f>
        <v>0</v>
      </c>
      <c r="BB87">
        <f>IF('Qualitative Daten'!BB94="12'25",1,0)</f>
        <v>0</v>
      </c>
      <c r="BC87">
        <f>IF(OR('Qualitative Daten'!BC94="6'15",'Qualitative Daten'!BC94="2'5",'Qualitative Daten'!BC94="90'225",'Qualitative Daten'!BC94=0.4),1,0)</f>
        <v>0</v>
      </c>
      <c r="BD87">
        <f>IF(OR('Qualitative Daten'!BD94="9'2",'Qualitative Daten'!BD94=4.5,'Qualitative Daten'!BD94="4,1'2"),1,0)</f>
        <v>0</v>
      </c>
      <c r="BE87">
        <f>IF('Qualitative Daten'!BE94="15'16",1,0)</f>
        <v>0</v>
      </c>
      <c r="BF87">
        <f>IF('Qualitative Daten'!BF94=2.56,1,0)</f>
        <v>0</v>
      </c>
      <c r="BG87">
        <f>IF('Qualitative Daten'!BG94=1.49,1,0)</f>
        <v>0</v>
      </c>
      <c r="BH87">
        <f>IF('Qualitative Daten'!BH94=3.5,1,0)</f>
        <v>0</v>
      </c>
      <c r="BI87">
        <f>IF('Qualitative Daten'!BI94=4.82,1,0)</f>
        <v>0</v>
      </c>
      <c r="BJ87">
        <f>IF('Qualitative Daten'!BJ94=22.38,1,0)</f>
        <v>0</v>
      </c>
      <c r="BK87">
        <f>IF(AND('Qualitative Daten'!BK94&gt;2.6,'Qualitative Daten'!BK94&lt;&gt;999),1,0)</f>
        <v>0</v>
      </c>
      <c r="BL87">
        <f>IF('Qualitative Daten'!BL94&lt;0.06,1,0)</f>
        <v>1</v>
      </c>
      <c r="BM87">
        <f>IF(AND('Qualitative Daten'!BM94&gt;-2.5,'Qualitative Daten'!BM94&lt;&gt;999),1,0)</f>
        <v>1</v>
      </c>
      <c r="BN87">
        <f>IF('Qualitative Daten'!BN94&lt;-0.3,1,0)</f>
        <v>0</v>
      </c>
      <c r="BO87">
        <f>IF('Qualitative Daten'!BO94=-2,1,0)</f>
        <v>0</v>
      </c>
      <c r="BP87">
        <f>IF('Qualitative Daten'!BP94=-4,1,0)</f>
        <v>0</v>
      </c>
      <c r="BQ87">
        <f>IF('Qualitative Daten'!BQ94=-8,1,0)</f>
        <v>0</v>
      </c>
      <c r="BR87">
        <f>IF('Qualitative Daten'!BR94=-6,1,0)</f>
        <v>0</v>
      </c>
      <c r="BS87">
        <f>IF('Qualitative Daten'!BS94=15,1,0)</f>
        <v>0</v>
      </c>
      <c r="BT87">
        <f>IF('Qualitative Daten'!BT94=5,1,0)</f>
        <v>0</v>
      </c>
      <c r="BU87">
        <f>IF('Qualitative Daten'!BU94=2,1,0)</f>
        <v>0</v>
      </c>
      <c r="BV87">
        <f>IF('Qualitative Daten'!BV94=-12,1,0)</f>
        <v>0</v>
      </c>
      <c r="BW87">
        <f>IF('Qualitative Daten'!BW94=17,1,0)</f>
        <v>0</v>
      </c>
      <c r="BX87">
        <f>IF('Qualitative Daten'!BX94=-4,1,0)</f>
        <v>0</v>
      </c>
      <c r="BY87">
        <f>IF('Qualitative Daten'!BY94=2,1,0)</f>
        <v>0</v>
      </c>
      <c r="BZ87">
        <f>IF('Qualitative Daten'!BZ94=6,1,0)</f>
        <v>0</v>
      </c>
      <c r="CA87">
        <f>IF('Qualitative Daten'!CA94=12,1,0)</f>
        <v>0</v>
      </c>
      <c r="CB87">
        <f>IF('Qualitative Daten'!CB94=80,1,0)</f>
        <v>0</v>
      </c>
      <c r="CC87">
        <f>IF('Qualitative Daten'!CC94=750,1,0)</f>
        <v>0</v>
      </c>
      <c r="CD87">
        <f>IF('Qualitative Daten'!CD94=27,1,0)</f>
        <v>0</v>
      </c>
      <c r="CE87">
        <f>IF('Qualitative Daten'!CE94=200,1,0)</f>
        <v>0</v>
      </c>
      <c r="CF87">
        <f>IF('Qualitative Daten'!CF94=3,1,0)</f>
        <v>0</v>
      </c>
      <c r="CG87">
        <f>IF('Qualitative Daten'!CG94=1,1,0)</f>
        <v>0</v>
      </c>
      <c r="CH87">
        <f>IF('Qualitative Daten'!CH94=75,1,0)</f>
        <v>0</v>
      </c>
      <c r="CI87">
        <f>IF('Qualitative Daten'!CI94=50,1,0)</f>
        <v>0</v>
      </c>
      <c r="CJ87">
        <f>IF('Qualitative Daten'!CJ94=20,1,0)</f>
        <v>0</v>
      </c>
      <c r="CK87">
        <f>IF('Qualitative Daten'!CK94=45,1,0)</f>
        <v>0</v>
      </c>
      <c r="CL87">
        <f>IF('Qualitative Daten'!CL94=20,1,0)</f>
        <v>0</v>
      </c>
      <c r="CM87">
        <f>IF(OR('Qualitative Daten'!CM94="a+a+4+4",'Qualitative Daten'!CM94="2a+8",'Qualitative Daten'!CM94="2a+2*4",'Qualitative Daten'!CM94="a+4+a+4",'Qualitative Daten'!CM94="2*a+2*4",'Qualitative Daten'!CM94="a*2+4*2",'Qualitative Daten'!CM94="2(a+4)"),1,0)</f>
        <v>0</v>
      </c>
      <c r="CN87">
        <f>IF('Qualitative Daten'!CN94=0,1,0)</f>
        <v>1</v>
      </c>
      <c r="CO87">
        <f>IF('Qualitative Daten'!CO94=3,1,0)</f>
        <v>0</v>
      </c>
      <c r="CP87">
        <f>IF('Qualitative Daten'!CP94=698,1,0)</f>
        <v>0</v>
      </c>
      <c r="CQ87">
        <f>IF('Qualitative Daten'!CQ94=73,1,0)</f>
        <v>0</v>
      </c>
      <c r="CR87">
        <f>IF('Qualitative Daten'!CR94=37,1,0)</f>
        <v>0</v>
      </c>
      <c r="CS87">
        <f>IF('Qualitative Daten'!CS94=2,1,0)</f>
        <v>0</v>
      </c>
      <c r="CT87">
        <f>IF('Qualitative Daten'!CT94=3,1,0)</f>
        <v>0</v>
      </c>
      <c r="CU87">
        <f>IF('Qualitative Daten'!CU94=2,1,0)</f>
        <v>0</v>
      </c>
      <c r="CV87">
        <f>IF(OR('Qualitative Daten'!CV94="x+3",'Qualitative Daten'!CV94="3+x"),1,0)</f>
        <v>0</v>
      </c>
      <c r="CW87">
        <f>IF(OR('Qualitative Daten'!CW94="x-3",'Qualitative Daten'!CW94="-3+x"),1,0)</f>
        <v>0</v>
      </c>
      <c r="CX87">
        <f>IF(OR('Qualitative Daten'!CX94="2a",'Qualitative Daten'!CX94="a+a",'Qualitative Daten'!CX94="a*2",'Qualitative Daten'!CX94="2*a"),1,0)</f>
        <v>0</v>
      </c>
      <c r="CZ87">
        <f t="shared" si="10"/>
        <v>5</v>
      </c>
      <c r="DA87">
        <f t="shared" si="11"/>
        <v>95</v>
      </c>
      <c r="DB87">
        <f>COUNTIF('Qualitative Daten'!C94:CX94,999)</f>
        <v>0</v>
      </c>
      <c r="DC87">
        <f t="shared" si="12"/>
        <v>95</v>
      </c>
      <c r="DD87" s="2">
        <f t="shared" si="13"/>
        <v>0.05</v>
      </c>
      <c r="DE87" s="2">
        <f t="shared" si="14"/>
        <v>2.4390243902439025E-2</v>
      </c>
      <c r="DF87" s="2">
        <f t="shared" si="15"/>
        <v>7.1428571428571425E-2</v>
      </c>
      <c r="DG87" s="2">
        <f t="shared" si="16"/>
        <v>0.22222222222222221</v>
      </c>
      <c r="DH87" s="2">
        <f t="shared" si="17"/>
        <v>0</v>
      </c>
      <c r="DI87" s="2">
        <f t="shared" si="18"/>
        <v>0</v>
      </c>
      <c r="DJ87" s="2">
        <f t="shared" si="19"/>
        <v>8.3333333333333329E-2</v>
      </c>
    </row>
    <row r="88" spans="1:114" x14ac:dyDescent="0.35">
      <c r="A88">
        <f>'Qualitative Daten'!A95</f>
        <v>0</v>
      </c>
      <c r="B88">
        <f>'Qualitative Daten'!B95</f>
        <v>0</v>
      </c>
      <c r="C88">
        <f>IF('Qualitative Daten'!C95=7000,1,0)</f>
        <v>0</v>
      </c>
      <c r="D88">
        <f>IF('Qualitative Daten'!D95=5300,1,0)</f>
        <v>0</v>
      </c>
      <c r="E88">
        <f>IF('Qualitative Daten'!E95=4080,1,0)</f>
        <v>0</v>
      </c>
      <c r="F88">
        <f>IF('Qualitative Daten'!F95=12500,1,0)</f>
        <v>0</v>
      </c>
      <c r="G88">
        <f>IF('Qualitative Daten'!G95=9900,1,0)</f>
        <v>0</v>
      </c>
      <c r="H88">
        <f>IF('Qualitative Daten'!H95=4600,1,0)</f>
        <v>0</v>
      </c>
      <c r="I88">
        <f>IF('Qualitative Daten'!I95=4000,1,0)</f>
        <v>0</v>
      </c>
      <c r="J88">
        <f>IF('Qualitative Daten'!J95=6999,1,0)</f>
        <v>0</v>
      </c>
      <c r="K88">
        <f>IF('Qualitative Daten'!K95=2490,1,0)</f>
        <v>0</v>
      </c>
      <c r="L88">
        <f>IF('Qualitative Daten'!L95=3900,1,0)</f>
        <v>0</v>
      </c>
      <c r="M88">
        <f>IF('Qualitative Daten'!M95="&gt;",1,0)</f>
        <v>0</v>
      </c>
      <c r="N88">
        <f>IF('Qualitative Daten'!N95="&gt;",1,0)</f>
        <v>0</v>
      </c>
      <c r="O88">
        <f>IF('Qualitative Daten'!O95="&lt;",1,0)</f>
        <v>0</v>
      </c>
      <c r="P88">
        <f>IF('Qualitative Daten'!P95=500,1,0)</f>
        <v>0</v>
      </c>
      <c r="Q88">
        <f>IF('Qualitative Daten'!Q95=836,1,0)</f>
        <v>0</v>
      </c>
      <c r="R88">
        <f>IF('Qualitative Daten'!R95=4500,1,0)</f>
        <v>0</v>
      </c>
      <c r="S88">
        <f>IF('Qualitative Daten'!S95=64000,1,0)</f>
        <v>0</v>
      </c>
      <c r="T88">
        <f>IF('Qualitative Daten'!T95=699,1,0)</f>
        <v>0</v>
      </c>
      <c r="U88">
        <f>IF('Qualitative Daten'!U95=254,1,0)</f>
        <v>0</v>
      </c>
      <c r="V88">
        <f>IF('Qualitative Daten'!V95=2500,1,0)</f>
        <v>0</v>
      </c>
      <c r="W88">
        <f>IF('Qualitative Daten'!W95=49000,1,0)</f>
        <v>0</v>
      </c>
      <c r="X88">
        <f>IF('Qualitative Daten'!X95=45,1,0)</f>
        <v>0</v>
      </c>
      <c r="Y88">
        <f>IF('Qualitative Daten'!Y95=699,1,0)</f>
        <v>0</v>
      </c>
      <c r="Z88">
        <f>IF('Qualitative Daten'!Z95=51,1,0)</f>
        <v>0</v>
      </c>
      <c r="AA88">
        <f>IF('Qualitative Daten'!AA95=78,1,0)</f>
        <v>0</v>
      </c>
      <c r="AB88">
        <f>IF('Qualitative Daten'!AB95=6,1,0)</f>
        <v>0</v>
      </c>
      <c r="AC88">
        <f>IF('Qualitative Daten'!AC95=80,1,0)</f>
        <v>0</v>
      </c>
      <c r="AD88">
        <f>IF('Qualitative Daten'!AD95=32,1,0)</f>
        <v>0</v>
      </c>
      <c r="AE88">
        <f>IF('Qualitative Daten'!AE95=0,1,0)</f>
        <v>1</v>
      </c>
      <c r="AF88">
        <f>IF('Qualitative Daten'!AF95=35000,1,0)</f>
        <v>0</v>
      </c>
      <c r="AG88">
        <f>IF('Qualitative Daten'!AG95=1000,1,0)</f>
        <v>0</v>
      </c>
      <c r="AH88">
        <f>IF('Qualitative Daten'!AH95=8,1,0)</f>
        <v>0</v>
      </c>
      <c r="AI88">
        <f>IF('Qualitative Daten'!AI95=1,1,0)</f>
        <v>0</v>
      </c>
      <c r="AJ88">
        <f>IF('Qualitative Daten'!AJ95=7,1,0)</f>
        <v>0</v>
      </c>
      <c r="AK88">
        <f>IF('Qualitative Daten'!AK95=8,1,0)</f>
        <v>0</v>
      </c>
      <c r="AL88">
        <f>IF('Qualitative Daten'!AL95=600,1,0)</f>
        <v>0</v>
      </c>
      <c r="AM88">
        <f>IF('Qualitative Daten'!AM95=800,1,0)</f>
        <v>0</v>
      </c>
      <c r="AN88">
        <f>IF('Qualitative Daten'!AN95=42,1,0)</f>
        <v>0</v>
      </c>
      <c r="AO88">
        <f>IF('Qualitative Daten'!AO95=43,1,0)</f>
        <v>0</v>
      </c>
      <c r="AP88">
        <f>IF('Qualitative Daten'!AP95=9,1,0)</f>
        <v>0</v>
      </c>
      <c r="AQ88">
        <f>IF('Qualitative Daten'!AQ95=81,1,0)</f>
        <v>0</v>
      </c>
      <c r="AR88">
        <f>IF('Qualitative Daten'!AR95=1,1,0)</f>
        <v>0</v>
      </c>
      <c r="AS88">
        <f>IF('Qualitative Daten'!AS95=1,1,0)</f>
        <v>0</v>
      </c>
      <c r="AT88">
        <f>IF(OR('Qualitative Daten'!AT95=0.6,'Qualitative Daten'!AT95="3'5"),1,0)</f>
        <v>0</v>
      </c>
      <c r="AU88">
        <f>IF(OR('Qualitative Daten'!AU95=2.25,'Qualitative Daten'!AU95="2,1'4",'Qualitative Daten'!AU95="9'4"),1,0)</f>
        <v>0</v>
      </c>
      <c r="AV88">
        <f>IF('Qualitative Daten'!AV95=3,1,0)</f>
        <v>0</v>
      </c>
      <c r="AW88">
        <f>IF('Qualitative Daten'!AW95=6,1,0)</f>
        <v>0</v>
      </c>
      <c r="AX88">
        <f>IF('Qualitative Daten'!AX95=0,1,0)</f>
        <v>1</v>
      </c>
      <c r="AY88">
        <f>IF('Qualitative Daten'!AY95=3,1,0)</f>
        <v>0</v>
      </c>
      <c r="AZ88">
        <f>IF(OR('Qualitative Daten'!AZ95="7'5",'Qualitative Daten'!AZ95="1,2'5"),1,0)</f>
        <v>0</v>
      </c>
      <c r="BA88">
        <f>IF('Qualitative Daten'!BA95="1'8",1,0)</f>
        <v>0</v>
      </c>
      <c r="BB88">
        <f>IF('Qualitative Daten'!BB95="12'25",1,0)</f>
        <v>0</v>
      </c>
      <c r="BC88">
        <f>IF(OR('Qualitative Daten'!BC95="6'15",'Qualitative Daten'!BC95="2'5",'Qualitative Daten'!BC95="90'225",'Qualitative Daten'!BC95=0.4),1,0)</f>
        <v>0</v>
      </c>
      <c r="BD88">
        <f>IF(OR('Qualitative Daten'!BD95="9'2",'Qualitative Daten'!BD95=4.5,'Qualitative Daten'!BD95="4,1'2"),1,0)</f>
        <v>0</v>
      </c>
      <c r="BE88">
        <f>IF('Qualitative Daten'!BE95="15'16",1,0)</f>
        <v>0</v>
      </c>
      <c r="BF88">
        <f>IF('Qualitative Daten'!BF95=2.56,1,0)</f>
        <v>0</v>
      </c>
      <c r="BG88">
        <f>IF('Qualitative Daten'!BG95=1.49,1,0)</f>
        <v>0</v>
      </c>
      <c r="BH88">
        <f>IF('Qualitative Daten'!BH95=3.5,1,0)</f>
        <v>0</v>
      </c>
      <c r="BI88">
        <f>IF('Qualitative Daten'!BI95=4.82,1,0)</f>
        <v>0</v>
      </c>
      <c r="BJ88">
        <f>IF('Qualitative Daten'!BJ95=22.38,1,0)</f>
        <v>0</v>
      </c>
      <c r="BK88">
        <f>IF(AND('Qualitative Daten'!BK95&gt;2.6,'Qualitative Daten'!BK95&lt;&gt;999),1,0)</f>
        <v>0</v>
      </c>
      <c r="BL88">
        <f>IF('Qualitative Daten'!BL95&lt;0.06,1,0)</f>
        <v>1</v>
      </c>
      <c r="BM88">
        <f>IF(AND('Qualitative Daten'!BM95&gt;-2.5,'Qualitative Daten'!BM95&lt;&gt;999),1,0)</f>
        <v>1</v>
      </c>
      <c r="BN88">
        <f>IF('Qualitative Daten'!BN95&lt;-0.3,1,0)</f>
        <v>0</v>
      </c>
      <c r="BO88">
        <f>IF('Qualitative Daten'!BO95=-2,1,0)</f>
        <v>0</v>
      </c>
      <c r="BP88">
        <f>IF('Qualitative Daten'!BP95=-4,1,0)</f>
        <v>0</v>
      </c>
      <c r="BQ88">
        <f>IF('Qualitative Daten'!BQ95=-8,1,0)</f>
        <v>0</v>
      </c>
      <c r="BR88">
        <f>IF('Qualitative Daten'!BR95=-6,1,0)</f>
        <v>0</v>
      </c>
      <c r="BS88">
        <f>IF('Qualitative Daten'!BS95=15,1,0)</f>
        <v>0</v>
      </c>
      <c r="BT88">
        <f>IF('Qualitative Daten'!BT95=5,1,0)</f>
        <v>0</v>
      </c>
      <c r="BU88">
        <f>IF('Qualitative Daten'!BU95=2,1,0)</f>
        <v>0</v>
      </c>
      <c r="BV88">
        <f>IF('Qualitative Daten'!BV95=-12,1,0)</f>
        <v>0</v>
      </c>
      <c r="BW88">
        <f>IF('Qualitative Daten'!BW95=17,1,0)</f>
        <v>0</v>
      </c>
      <c r="BX88">
        <f>IF('Qualitative Daten'!BX95=-4,1,0)</f>
        <v>0</v>
      </c>
      <c r="BY88">
        <f>IF('Qualitative Daten'!BY95=2,1,0)</f>
        <v>0</v>
      </c>
      <c r="BZ88">
        <f>IF('Qualitative Daten'!BZ95=6,1,0)</f>
        <v>0</v>
      </c>
      <c r="CA88">
        <f>IF('Qualitative Daten'!CA95=12,1,0)</f>
        <v>0</v>
      </c>
      <c r="CB88">
        <f>IF('Qualitative Daten'!CB95=80,1,0)</f>
        <v>0</v>
      </c>
      <c r="CC88">
        <f>IF('Qualitative Daten'!CC95=750,1,0)</f>
        <v>0</v>
      </c>
      <c r="CD88">
        <f>IF('Qualitative Daten'!CD95=27,1,0)</f>
        <v>0</v>
      </c>
      <c r="CE88">
        <f>IF('Qualitative Daten'!CE95=200,1,0)</f>
        <v>0</v>
      </c>
      <c r="CF88">
        <f>IF('Qualitative Daten'!CF95=3,1,0)</f>
        <v>0</v>
      </c>
      <c r="CG88">
        <f>IF('Qualitative Daten'!CG95=1,1,0)</f>
        <v>0</v>
      </c>
      <c r="CH88">
        <f>IF('Qualitative Daten'!CH95=75,1,0)</f>
        <v>0</v>
      </c>
      <c r="CI88">
        <f>IF('Qualitative Daten'!CI95=50,1,0)</f>
        <v>0</v>
      </c>
      <c r="CJ88">
        <f>IF('Qualitative Daten'!CJ95=20,1,0)</f>
        <v>0</v>
      </c>
      <c r="CK88">
        <f>IF('Qualitative Daten'!CK95=45,1,0)</f>
        <v>0</v>
      </c>
      <c r="CL88">
        <f>IF('Qualitative Daten'!CL95=20,1,0)</f>
        <v>0</v>
      </c>
      <c r="CM88">
        <f>IF(OR('Qualitative Daten'!CM95="a+a+4+4",'Qualitative Daten'!CM95="2a+8",'Qualitative Daten'!CM95="2a+2*4",'Qualitative Daten'!CM95="a+4+a+4",'Qualitative Daten'!CM95="2*a+2*4",'Qualitative Daten'!CM95="a*2+4*2",'Qualitative Daten'!CM95="2(a+4)"),1,0)</f>
        <v>0</v>
      </c>
      <c r="CN88">
        <f>IF('Qualitative Daten'!CN95=0,1,0)</f>
        <v>1</v>
      </c>
      <c r="CO88">
        <f>IF('Qualitative Daten'!CO95=3,1,0)</f>
        <v>0</v>
      </c>
      <c r="CP88">
        <f>IF('Qualitative Daten'!CP95=698,1,0)</f>
        <v>0</v>
      </c>
      <c r="CQ88">
        <f>IF('Qualitative Daten'!CQ95=73,1,0)</f>
        <v>0</v>
      </c>
      <c r="CR88">
        <f>IF('Qualitative Daten'!CR95=37,1,0)</f>
        <v>0</v>
      </c>
      <c r="CS88">
        <f>IF('Qualitative Daten'!CS95=2,1,0)</f>
        <v>0</v>
      </c>
      <c r="CT88">
        <f>IF('Qualitative Daten'!CT95=3,1,0)</f>
        <v>0</v>
      </c>
      <c r="CU88">
        <f>IF('Qualitative Daten'!CU95=2,1,0)</f>
        <v>0</v>
      </c>
      <c r="CV88">
        <f>IF(OR('Qualitative Daten'!CV95="x+3",'Qualitative Daten'!CV95="3+x"),1,0)</f>
        <v>0</v>
      </c>
      <c r="CW88">
        <f>IF(OR('Qualitative Daten'!CW95="x-3",'Qualitative Daten'!CW95="-3+x"),1,0)</f>
        <v>0</v>
      </c>
      <c r="CX88">
        <f>IF(OR('Qualitative Daten'!CX95="2a",'Qualitative Daten'!CX95="a+a",'Qualitative Daten'!CX95="a*2",'Qualitative Daten'!CX95="2*a"),1,0)</f>
        <v>0</v>
      </c>
      <c r="CZ88">
        <f t="shared" si="10"/>
        <v>5</v>
      </c>
      <c r="DA88">
        <f t="shared" si="11"/>
        <v>95</v>
      </c>
      <c r="DB88">
        <f>COUNTIF('Qualitative Daten'!C95:CX95,999)</f>
        <v>0</v>
      </c>
      <c r="DC88">
        <f t="shared" si="12"/>
        <v>95</v>
      </c>
      <c r="DD88" s="2">
        <f t="shared" si="13"/>
        <v>0.05</v>
      </c>
      <c r="DE88" s="2">
        <f t="shared" si="14"/>
        <v>2.4390243902439025E-2</v>
      </c>
      <c r="DF88" s="2">
        <f t="shared" si="15"/>
        <v>7.1428571428571425E-2</v>
      </c>
      <c r="DG88" s="2">
        <f t="shared" si="16"/>
        <v>0.22222222222222221</v>
      </c>
      <c r="DH88" s="2">
        <f t="shared" si="17"/>
        <v>0</v>
      </c>
      <c r="DI88" s="2">
        <f t="shared" si="18"/>
        <v>0</v>
      </c>
      <c r="DJ88" s="2">
        <f t="shared" si="19"/>
        <v>8.3333333333333329E-2</v>
      </c>
    </row>
    <row r="89" spans="1:114" x14ac:dyDescent="0.35">
      <c r="A89">
        <f>'Qualitative Daten'!A96</f>
        <v>0</v>
      </c>
      <c r="B89">
        <f>'Qualitative Daten'!B96</f>
        <v>0</v>
      </c>
      <c r="C89">
        <f>IF('Qualitative Daten'!C96=7000,1,0)</f>
        <v>0</v>
      </c>
      <c r="D89">
        <f>IF('Qualitative Daten'!D96=5300,1,0)</f>
        <v>0</v>
      </c>
      <c r="E89">
        <f>IF('Qualitative Daten'!E96=4080,1,0)</f>
        <v>0</v>
      </c>
      <c r="F89">
        <f>IF('Qualitative Daten'!F96=12500,1,0)</f>
        <v>0</v>
      </c>
      <c r="G89">
        <f>IF('Qualitative Daten'!G96=9900,1,0)</f>
        <v>0</v>
      </c>
      <c r="H89">
        <f>IF('Qualitative Daten'!H96=4600,1,0)</f>
        <v>0</v>
      </c>
      <c r="I89">
        <f>IF('Qualitative Daten'!I96=4000,1,0)</f>
        <v>0</v>
      </c>
      <c r="J89">
        <f>IF('Qualitative Daten'!J96=6999,1,0)</f>
        <v>0</v>
      </c>
      <c r="K89">
        <f>IF('Qualitative Daten'!K96=2490,1,0)</f>
        <v>0</v>
      </c>
      <c r="L89">
        <f>IF('Qualitative Daten'!L96=3900,1,0)</f>
        <v>0</v>
      </c>
      <c r="M89">
        <f>IF('Qualitative Daten'!M96="&gt;",1,0)</f>
        <v>0</v>
      </c>
      <c r="N89">
        <f>IF('Qualitative Daten'!N96="&gt;",1,0)</f>
        <v>0</v>
      </c>
      <c r="O89">
        <f>IF('Qualitative Daten'!O96="&lt;",1,0)</f>
        <v>0</v>
      </c>
      <c r="P89">
        <f>IF('Qualitative Daten'!P96=500,1,0)</f>
        <v>0</v>
      </c>
      <c r="Q89">
        <f>IF('Qualitative Daten'!Q96=836,1,0)</f>
        <v>0</v>
      </c>
      <c r="R89">
        <f>IF('Qualitative Daten'!R96=4500,1,0)</f>
        <v>0</v>
      </c>
      <c r="S89">
        <f>IF('Qualitative Daten'!S96=64000,1,0)</f>
        <v>0</v>
      </c>
      <c r="T89">
        <f>IF('Qualitative Daten'!T96=699,1,0)</f>
        <v>0</v>
      </c>
      <c r="U89">
        <f>IF('Qualitative Daten'!U96=254,1,0)</f>
        <v>0</v>
      </c>
      <c r="V89">
        <f>IF('Qualitative Daten'!V96=2500,1,0)</f>
        <v>0</v>
      </c>
      <c r="W89">
        <f>IF('Qualitative Daten'!W96=49000,1,0)</f>
        <v>0</v>
      </c>
      <c r="X89">
        <f>IF('Qualitative Daten'!X96=45,1,0)</f>
        <v>0</v>
      </c>
      <c r="Y89">
        <f>IF('Qualitative Daten'!Y96=699,1,0)</f>
        <v>0</v>
      </c>
      <c r="Z89">
        <f>IF('Qualitative Daten'!Z96=51,1,0)</f>
        <v>0</v>
      </c>
      <c r="AA89">
        <f>IF('Qualitative Daten'!AA96=78,1,0)</f>
        <v>0</v>
      </c>
      <c r="AB89">
        <f>IF('Qualitative Daten'!AB96=6,1,0)</f>
        <v>0</v>
      </c>
      <c r="AC89">
        <f>IF('Qualitative Daten'!AC96=80,1,0)</f>
        <v>0</v>
      </c>
      <c r="AD89">
        <f>IF('Qualitative Daten'!AD96=32,1,0)</f>
        <v>0</v>
      </c>
      <c r="AE89">
        <f>IF('Qualitative Daten'!AE96=0,1,0)</f>
        <v>1</v>
      </c>
      <c r="AF89">
        <f>IF('Qualitative Daten'!AF96=35000,1,0)</f>
        <v>0</v>
      </c>
      <c r="AG89">
        <f>IF('Qualitative Daten'!AG96=1000,1,0)</f>
        <v>0</v>
      </c>
      <c r="AH89">
        <f>IF('Qualitative Daten'!AH96=8,1,0)</f>
        <v>0</v>
      </c>
      <c r="AI89">
        <f>IF('Qualitative Daten'!AI96=1,1,0)</f>
        <v>0</v>
      </c>
      <c r="AJ89">
        <f>IF('Qualitative Daten'!AJ96=7,1,0)</f>
        <v>0</v>
      </c>
      <c r="AK89">
        <f>IF('Qualitative Daten'!AK96=8,1,0)</f>
        <v>0</v>
      </c>
      <c r="AL89">
        <f>IF('Qualitative Daten'!AL96=600,1,0)</f>
        <v>0</v>
      </c>
      <c r="AM89">
        <f>IF('Qualitative Daten'!AM96=800,1,0)</f>
        <v>0</v>
      </c>
      <c r="AN89">
        <f>IF('Qualitative Daten'!AN96=42,1,0)</f>
        <v>0</v>
      </c>
      <c r="AO89">
        <f>IF('Qualitative Daten'!AO96=43,1,0)</f>
        <v>0</v>
      </c>
      <c r="AP89">
        <f>IF('Qualitative Daten'!AP96=9,1,0)</f>
        <v>0</v>
      </c>
      <c r="AQ89">
        <f>IF('Qualitative Daten'!AQ96=81,1,0)</f>
        <v>0</v>
      </c>
      <c r="AR89">
        <f>IF('Qualitative Daten'!AR96=1,1,0)</f>
        <v>0</v>
      </c>
      <c r="AS89">
        <f>IF('Qualitative Daten'!AS96=1,1,0)</f>
        <v>0</v>
      </c>
      <c r="AT89">
        <f>IF(OR('Qualitative Daten'!AT96=0.6,'Qualitative Daten'!AT96="3'5"),1,0)</f>
        <v>0</v>
      </c>
      <c r="AU89">
        <f>IF(OR('Qualitative Daten'!AU96=2.25,'Qualitative Daten'!AU96="2,1'4",'Qualitative Daten'!AU96="9'4"),1,0)</f>
        <v>0</v>
      </c>
      <c r="AV89">
        <f>IF('Qualitative Daten'!AV96=3,1,0)</f>
        <v>0</v>
      </c>
      <c r="AW89">
        <f>IF('Qualitative Daten'!AW96=6,1,0)</f>
        <v>0</v>
      </c>
      <c r="AX89">
        <f>IF('Qualitative Daten'!AX96=0,1,0)</f>
        <v>1</v>
      </c>
      <c r="AY89">
        <f>IF('Qualitative Daten'!AY96=3,1,0)</f>
        <v>0</v>
      </c>
      <c r="AZ89">
        <f>IF(OR('Qualitative Daten'!AZ96="7'5",'Qualitative Daten'!AZ96="1,2'5"),1,0)</f>
        <v>0</v>
      </c>
      <c r="BA89">
        <f>IF('Qualitative Daten'!BA96="1'8",1,0)</f>
        <v>0</v>
      </c>
      <c r="BB89">
        <f>IF('Qualitative Daten'!BB96="12'25",1,0)</f>
        <v>0</v>
      </c>
      <c r="BC89">
        <f>IF(OR('Qualitative Daten'!BC96="6'15",'Qualitative Daten'!BC96="2'5",'Qualitative Daten'!BC96="90'225",'Qualitative Daten'!BC96=0.4),1,0)</f>
        <v>0</v>
      </c>
      <c r="BD89">
        <f>IF(OR('Qualitative Daten'!BD96="9'2",'Qualitative Daten'!BD96=4.5,'Qualitative Daten'!BD96="4,1'2"),1,0)</f>
        <v>0</v>
      </c>
      <c r="BE89">
        <f>IF('Qualitative Daten'!BE96="15'16",1,0)</f>
        <v>0</v>
      </c>
      <c r="BF89">
        <f>IF('Qualitative Daten'!BF96=2.56,1,0)</f>
        <v>0</v>
      </c>
      <c r="BG89">
        <f>IF('Qualitative Daten'!BG96=1.49,1,0)</f>
        <v>0</v>
      </c>
      <c r="BH89">
        <f>IF('Qualitative Daten'!BH96=3.5,1,0)</f>
        <v>0</v>
      </c>
      <c r="BI89">
        <f>IF('Qualitative Daten'!BI96=4.82,1,0)</f>
        <v>0</v>
      </c>
      <c r="BJ89">
        <f>IF('Qualitative Daten'!BJ96=22.38,1,0)</f>
        <v>0</v>
      </c>
      <c r="BK89">
        <f>IF(AND('Qualitative Daten'!BK96&gt;2.6,'Qualitative Daten'!BK96&lt;&gt;999),1,0)</f>
        <v>0</v>
      </c>
      <c r="BL89">
        <f>IF('Qualitative Daten'!BL96&lt;0.06,1,0)</f>
        <v>1</v>
      </c>
      <c r="BM89">
        <f>IF(AND('Qualitative Daten'!BM96&gt;-2.5,'Qualitative Daten'!BM96&lt;&gt;999),1,0)</f>
        <v>1</v>
      </c>
      <c r="BN89">
        <f>IF('Qualitative Daten'!BN96&lt;-0.3,1,0)</f>
        <v>0</v>
      </c>
      <c r="BO89">
        <f>IF('Qualitative Daten'!BO96=-2,1,0)</f>
        <v>0</v>
      </c>
      <c r="BP89">
        <f>IF('Qualitative Daten'!BP96=-4,1,0)</f>
        <v>0</v>
      </c>
      <c r="BQ89">
        <f>IF('Qualitative Daten'!BQ96=-8,1,0)</f>
        <v>0</v>
      </c>
      <c r="BR89">
        <f>IF('Qualitative Daten'!BR96=-6,1,0)</f>
        <v>0</v>
      </c>
      <c r="BS89">
        <f>IF('Qualitative Daten'!BS96=15,1,0)</f>
        <v>0</v>
      </c>
      <c r="BT89">
        <f>IF('Qualitative Daten'!BT96=5,1,0)</f>
        <v>0</v>
      </c>
      <c r="BU89">
        <f>IF('Qualitative Daten'!BU96=2,1,0)</f>
        <v>0</v>
      </c>
      <c r="BV89">
        <f>IF('Qualitative Daten'!BV96=-12,1,0)</f>
        <v>0</v>
      </c>
      <c r="BW89">
        <f>IF('Qualitative Daten'!BW96=17,1,0)</f>
        <v>0</v>
      </c>
      <c r="BX89">
        <f>IF('Qualitative Daten'!BX96=-4,1,0)</f>
        <v>0</v>
      </c>
      <c r="BY89">
        <f>IF('Qualitative Daten'!BY96=2,1,0)</f>
        <v>0</v>
      </c>
      <c r="BZ89">
        <f>IF('Qualitative Daten'!BZ96=6,1,0)</f>
        <v>0</v>
      </c>
      <c r="CA89">
        <f>IF('Qualitative Daten'!CA96=12,1,0)</f>
        <v>0</v>
      </c>
      <c r="CB89">
        <f>IF('Qualitative Daten'!CB96=80,1,0)</f>
        <v>0</v>
      </c>
      <c r="CC89">
        <f>IF('Qualitative Daten'!CC96=750,1,0)</f>
        <v>0</v>
      </c>
      <c r="CD89">
        <f>IF('Qualitative Daten'!CD96=27,1,0)</f>
        <v>0</v>
      </c>
      <c r="CE89">
        <f>IF('Qualitative Daten'!CE96=200,1,0)</f>
        <v>0</v>
      </c>
      <c r="CF89">
        <f>IF('Qualitative Daten'!CF96=3,1,0)</f>
        <v>0</v>
      </c>
      <c r="CG89">
        <f>IF('Qualitative Daten'!CG96=1,1,0)</f>
        <v>0</v>
      </c>
      <c r="CH89">
        <f>IF('Qualitative Daten'!CH96=75,1,0)</f>
        <v>0</v>
      </c>
      <c r="CI89">
        <f>IF('Qualitative Daten'!CI96=50,1,0)</f>
        <v>0</v>
      </c>
      <c r="CJ89">
        <f>IF('Qualitative Daten'!CJ96=20,1,0)</f>
        <v>0</v>
      </c>
      <c r="CK89">
        <f>IF('Qualitative Daten'!CK96=45,1,0)</f>
        <v>0</v>
      </c>
      <c r="CL89">
        <f>IF('Qualitative Daten'!CL96=20,1,0)</f>
        <v>0</v>
      </c>
      <c r="CM89">
        <f>IF(OR('Qualitative Daten'!CM96="a+a+4+4",'Qualitative Daten'!CM96="2a+8",'Qualitative Daten'!CM96="2a+2*4",'Qualitative Daten'!CM96="a+4+a+4",'Qualitative Daten'!CM96="2*a+2*4",'Qualitative Daten'!CM96="a*2+4*2",'Qualitative Daten'!CM96="2(a+4)"),1,0)</f>
        <v>0</v>
      </c>
      <c r="CN89">
        <f>IF('Qualitative Daten'!CN96=0,1,0)</f>
        <v>1</v>
      </c>
      <c r="CO89">
        <f>IF('Qualitative Daten'!CO96=3,1,0)</f>
        <v>0</v>
      </c>
      <c r="CP89">
        <f>IF('Qualitative Daten'!CP96=698,1,0)</f>
        <v>0</v>
      </c>
      <c r="CQ89">
        <f>IF('Qualitative Daten'!CQ96=73,1,0)</f>
        <v>0</v>
      </c>
      <c r="CR89">
        <f>IF('Qualitative Daten'!CR96=37,1,0)</f>
        <v>0</v>
      </c>
      <c r="CS89">
        <f>IF('Qualitative Daten'!CS96=2,1,0)</f>
        <v>0</v>
      </c>
      <c r="CT89">
        <f>IF('Qualitative Daten'!CT96=3,1,0)</f>
        <v>0</v>
      </c>
      <c r="CU89">
        <f>IF('Qualitative Daten'!CU96=2,1,0)</f>
        <v>0</v>
      </c>
      <c r="CV89">
        <f>IF(OR('Qualitative Daten'!CV96="x+3",'Qualitative Daten'!CV96="3+x"),1,0)</f>
        <v>0</v>
      </c>
      <c r="CW89">
        <f>IF(OR('Qualitative Daten'!CW96="x-3",'Qualitative Daten'!CW96="-3+x"),1,0)</f>
        <v>0</v>
      </c>
      <c r="CX89">
        <f>IF(OR('Qualitative Daten'!CX96="2a",'Qualitative Daten'!CX96="a+a",'Qualitative Daten'!CX96="a*2",'Qualitative Daten'!CX96="2*a"),1,0)</f>
        <v>0</v>
      </c>
      <c r="CZ89">
        <f t="shared" si="10"/>
        <v>5</v>
      </c>
      <c r="DA89">
        <f t="shared" si="11"/>
        <v>95</v>
      </c>
      <c r="DB89">
        <f>COUNTIF('Qualitative Daten'!C96:CX96,999)</f>
        <v>0</v>
      </c>
      <c r="DC89">
        <f t="shared" si="12"/>
        <v>95</v>
      </c>
      <c r="DD89" s="2">
        <f t="shared" si="13"/>
        <v>0.05</v>
      </c>
      <c r="DE89" s="2">
        <f t="shared" si="14"/>
        <v>2.4390243902439025E-2</v>
      </c>
      <c r="DF89" s="2">
        <f t="shared" si="15"/>
        <v>7.1428571428571425E-2</v>
      </c>
      <c r="DG89" s="2">
        <f t="shared" si="16"/>
        <v>0.22222222222222221</v>
      </c>
      <c r="DH89" s="2">
        <f t="shared" si="17"/>
        <v>0</v>
      </c>
      <c r="DI89" s="2">
        <f t="shared" si="18"/>
        <v>0</v>
      </c>
      <c r="DJ89" s="2">
        <f t="shared" si="19"/>
        <v>8.3333333333333329E-2</v>
      </c>
    </row>
    <row r="90" spans="1:114" x14ac:dyDescent="0.35">
      <c r="A90">
        <f>'Qualitative Daten'!A97</f>
        <v>0</v>
      </c>
      <c r="B90">
        <f>'Qualitative Daten'!B97</f>
        <v>0</v>
      </c>
      <c r="C90">
        <f>IF('Qualitative Daten'!C97=7000,1,0)</f>
        <v>0</v>
      </c>
      <c r="D90">
        <f>IF('Qualitative Daten'!D97=5300,1,0)</f>
        <v>0</v>
      </c>
      <c r="E90">
        <f>IF('Qualitative Daten'!E97=4080,1,0)</f>
        <v>0</v>
      </c>
      <c r="F90">
        <f>IF('Qualitative Daten'!F97=12500,1,0)</f>
        <v>0</v>
      </c>
      <c r="G90">
        <f>IF('Qualitative Daten'!G97=9900,1,0)</f>
        <v>0</v>
      </c>
      <c r="H90">
        <f>IF('Qualitative Daten'!H97=4600,1,0)</f>
        <v>0</v>
      </c>
      <c r="I90">
        <f>IF('Qualitative Daten'!I97=4000,1,0)</f>
        <v>0</v>
      </c>
      <c r="J90">
        <f>IF('Qualitative Daten'!J97=6999,1,0)</f>
        <v>0</v>
      </c>
      <c r="K90">
        <f>IF('Qualitative Daten'!K97=2490,1,0)</f>
        <v>0</v>
      </c>
      <c r="L90">
        <f>IF('Qualitative Daten'!L97=3900,1,0)</f>
        <v>0</v>
      </c>
      <c r="M90">
        <f>IF('Qualitative Daten'!M97="&gt;",1,0)</f>
        <v>0</v>
      </c>
      <c r="N90">
        <f>IF('Qualitative Daten'!N97="&gt;",1,0)</f>
        <v>0</v>
      </c>
      <c r="O90">
        <f>IF('Qualitative Daten'!O97="&lt;",1,0)</f>
        <v>0</v>
      </c>
      <c r="P90">
        <f>IF('Qualitative Daten'!P97=500,1,0)</f>
        <v>0</v>
      </c>
      <c r="Q90">
        <f>IF('Qualitative Daten'!Q97=836,1,0)</f>
        <v>0</v>
      </c>
      <c r="R90">
        <f>IF('Qualitative Daten'!R97=4500,1,0)</f>
        <v>0</v>
      </c>
      <c r="S90">
        <f>IF('Qualitative Daten'!S97=64000,1,0)</f>
        <v>0</v>
      </c>
      <c r="T90">
        <f>IF('Qualitative Daten'!T97=699,1,0)</f>
        <v>0</v>
      </c>
      <c r="U90">
        <f>IF('Qualitative Daten'!U97=254,1,0)</f>
        <v>0</v>
      </c>
      <c r="V90">
        <f>IF('Qualitative Daten'!V97=2500,1,0)</f>
        <v>0</v>
      </c>
      <c r="W90">
        <f>IF('Qualitative Daten'!W97=49000,1,0)</f>
        <v>0</v>
      </c>
      <c r="X90">
        <f>IF('Qualitative Daten'!X97=45,1,0)</f>
        <v>0</v>
      </c>
      <c r="Y90">
        <f>IF('Qualitative Daten'!Y97=699,1,0)</f>
        <v>0</v>
      </c>
      <c r="Z90">
        <f>IF('Qualitative Daten'!Z97=51,1,0)</f>
        <v>0</v>
      </c>
      <c r="AA90">
        <f>IF('Qualitative Daten'!AA97=78,1,0)</f>
        <v>0</v>
      </c>
      <c r="AB90">
        <f>IF('Qualitative Daten'!AB97=6,1,0)</f>
        <v>0</v>
      </c>
      <c r="AC90">
        <f>IF('Qualitative Daten'!AC97=80,1,0)</f>
        <v>0</v>
      </c>
      <c r="AD90">
        <f>IF('Qualitative Daten'!AD97=32,1,0)</f>
        <v>0</v>
      </c>
      <c r="AE90">
        <f>IF('Qualitative Daten'!AE97=0,1,0)</f>
        <v>1</v>
      </c>
      <c r="AF90">
        <f>IF('Qualitative Daten'!AF97=35000,1,0)</f>
        <v>0</v>
      </c>
      <c r="AG90">
        <f>IF('Qualitative Daten'!AG97=1000,1,0)</f>
        <v>0</v>
      </c>
      <c r="AH90">
        <f>IF('Qualitative Daten'!AH97=8,1,0)</f>
        <v>0</v>
      </c>
      <c r="AI90">
        <f>IF('Qualitative Daten'!AI97=1,1,0)</f>
        <v>0</v>
      </c>
      <c r="AJ90">
        <f>IF('Qualitative Daten'!AJ97=7,1,0)</f>
        <v>0</v>
      </c>
      <c r="AK90">
        <f>IF('Qualitative Daten'!AK97=8,1,0)</f>
        <v>0</v>
      </c>
      <c r="AL90">
        <f>IF('Qualitative Daten'!AL97=600,1,0)</f>
        <v>0</v>
      </c>
      <c r="AM90">
        <f>IF('Qualitative Daten'!AM97=800,1,0)</f>
        <v>0</v>
      </c>
      <c r="AN90">
        <f>IF('Qualitative Daten'!AN97=42,1,0)</f>
        <v>0</v>
      </c>
      <c r="AO90">
        <f>IF('Qualitative Daten'!AO97=43,1,0)</f>
        <v>0</v>
      </c>
      <c r="AP90">
        <f>IF('Qualitative Daten'!AP97=9,1,0)</f>
        <v>0</v>
      </c>
      <c r="AQ90">
        <f>IF('Qualitative Daten'!AQ97=81,1,0)</f>
        <v>0</v>
      </c>
      <c r="AR90">
        <f>IF('Qualitative Daten'!AR97=1,1,0)</f>
        <v>0</v>
      </c>
      <c r="AS90">
        <f>IF('Qualitative Daten'!AS97=1,1,0)</f>
        <v>0</v>
      </c>
      <c r="AT90">
        <f>IF(OR('Qualitative Daten'!AT97=0.6,'Qualitative Daten'!AT97="3'5"),1,0)</f>
        <v>0</v>
      </c>
      <c r="AU90">
        <f>IF(OR('Qualitative Daten'!AU97=2.25,'Qualitative Daten'!AU97="2,1'4",'Qualitative Daten'!AU97="9'4"),1,0)</f>
        <v>0</v>
      </c>
      <c r="AV90">
        <f>IF('Qualitative Daten'!AV97=3,1,0)</f>
        <v>0</v>
      </c>
      <c r="AW90">
        <f>IF('Qualitative Daten'!AW97=6,1,0)</f>
        <v>0</v>
      </c>
      <c r="AX90">
        <f>IF('Qualitative Daten'!AX97=0,1,0)</f>
        <v>1</v>
      </c>
      <c r="AY90">
        <f>IF('Qualitative Daten'!AY97=3,1,0)</f>
        <v>0</v>
      </c>
      <c r="AZ90">
        <f>IF(OR('Qualitative Daten'!AZ97="7'5",'Qualitative Daten'!AZ97="1,2'5"),1,0)</f>
        <v>0</v>
      </c>
      <c r="BA90">
        <f>IF('Qualitative Daten'!BA97="1'8",1,0)</f>
        <v>0</v>
      </c>
      <c r="BB90">
        <f>IF('Qualitative Daten'!BB97="12'25",1,0)</f>
        <v>0</v>
      </c>
      <c r="BC90">
        <f>IF(OR('Qualitative Daten'!BC97="6'15",'Qualitative Daten'!BC97="2'5",'Qualitative Daten'!BC97="90'225",'Qualitative Daten'!BC97=0.4),1,0)</f>
        <v>0</v>
      </c>
      <c r="BD90">
        <f>IF(OR('Qualitative Daten'!BD97="9'2",'Qualitative Daten'!BD97=4.5,'Qualitative Daten'!BD97="4,1'2"),1,0)</f>
        <v>0</v>
      </c>
      <c r="BE90">
        <f>IF('Qualitative Daten'!BE97="15'16",1,0)</f>
        <v>0</v>
      </c>
      <c r="BF90">
        <f>IF('Qualitative Daten'!BF97=2.56,1,0)</f>
        <v>0</v>
      </c>
      <c r="BG90">
        <f>IF('Qualitative Daten'!BG97=1.49,1,0)</f>
        <v>0</v>
      </c>
      <c r="BH90">
        <f>IF('Qualitative Daten'!BH97=3.5,1,0)</f>
        <v>0</v>
      </c>
      <c r="BI90">
        <f>IF('Qualitative Daten'!BI97=4.82,1,0)</f>
        <v>0</v>
      </c>
      <c r="BJ90">
        <f>IF('Qualitative Daten'!BJ97=22.38,1,0)</f>
        <v>0</v>
      </c>
      <c r="BK90">
        <f>IF(AND('Qualitative Daten'!BK97&gt;2.6,'Qualitative Daten'!BK97&lt;&gt;999),1,0)</f>
        <v>0</v>
      </c>
      <c r="BL90">
        <f>IF('Qualitative Daten'!BL97&lt;0.06,1,0)</f>
        <v>1</v>
      </c>
      <c r="BM90">
        <f>IF(AND('Qualitative Daten'!BM97&gt;-2.5,'Qualitative Daten'!BM97&lt;&gt;999),1,0)</f>
        <v>1</v>
      </c>
      <c r="BN90">
        <f>IF('Qualitative Daten'!BN97&lt;-0.3,1,0)</f>
        <v>0</v>
      </c>
      <c r="BO90">
        <f>IF('Qualitative Daten'!BO97=-2,1,0)</f>
        <v>0</v>
      </c>
      <c r="BP90">
        <f>IF('Qualitative Daten'!BP97=-4,1,0)</f>
        <v>0</v>
      </c>
      <c r="BQ90">
        <f>IF('Qualitative Daten'!BQ97=-8,1,0)</f>
        <v>0</v>
      </c>
      <c r="BR90">
        <f>IF('Qualitative Daten'!BR97=-6,1,0)</f>
        <v>0</v>
      </c>
      <c r="BS90">
        <f>IF('Qualitative Daten'!BS97=15,1,0)</f>
        <v>0</v>
      </c>
      <c r="BT90">
        <f>IF('Qualitative Daten'!BT97=5,1,0)</f>
        <v>0</v>
      </c>
      <c r="BU90">
        <f>IF('Qualitative Daten'!BU97=2,1,0)</f>
        <v>0</v>
      </c>
      <c r="BV90">
        <f>IF('Qualitative Daten'!BV97=-12,1,0)</f>
        <v>0</v>
      </c>
      <c r="BW90">
        <f>IF('Qualitative Daten'!BW97=17,1,0)</f>
        <v>0</v>
      </c>
      <c r="BX90">
        <f>IF('Qualitative Daten'!BX97=-4,1,0)</f>
        <v>0</v>
      </c>
      <c r="BY90">
        <f>IF('Qualitative Daten'!BY97=2,1,0)</f>
        <v>0</v>
      </c>
      <c r="BZ90">
        <f>IF('Qualitative Daten'!BZ97=6,1,0)</f>
        <v>0</v>
      </c>
      <c r="CA90">
        <f>IF('Qualitative Daten'!CA97=12,1,0)</f>
        <v>0</v>
      </c>
      <c r="CB90">
        <f>IF('Qualitative Daten'!CB97=80,1,0)</f>
        <v>0</v>
      </c>
      <c r="CC90">
        <f>IF('Qualitative Daten'!CC97=750,1,0)</f>
        <v>0</v>
      </c>
      <c r="CD90">
        <f>IF('Qualitative Daten'!CD97=27,1,0)</f>
        <v>0</v>
      </c>
      <c r="CE90">
        <f>IF('Qualitative Daten'!CE97=200,1,0)</f>
        <v>0</v>
      </c>
      <c r="CF90">
        <f>IF('Qualitative Daten'!CF97=3,1,0)</f>
        <v>0</v>
      </c>
      <c r="CG90">
        <f>IF('Qualitative Daten'!CG97=1,1,0)</f>
        <v>0</v>
      </c>
      <c r="CH90">
        <f>IF('Qualitative Daten'!CH97=75,1,0)</f>
        <v>0</v>
      </c>
      <c r="CI90">
        <f>IF('Qualitative Daten'!CI97=50,1,0)</f>
        <v>0</v>
      </c>
      <c r="CJ90">
        <f>IF('Qualitative Daten'!CJ97=20,1,0)</f>
        <v>0</v>
      </c>
      <c r="CK90">
        <f>IF('Qualitative Daten'!CK97=45,1,0)</f>
        <v>0</v>
      </c>
      <c r="CL90">
        <f>IF('Qualitative Daten'!CL97=20,1,0)</f>
        <v>0</v>
      </c>
      <c r="CM90">
        <f>IF(OR('Qualitative Daten'!CM97="a+a+4+4",'Qualitative Daten'!CM97="2a+8",'Qualitative Daten'!CM97="2a+2*4",'Qualitative Daten'!CM97="a+4+a+4",'Qualitative Daten'!CM97="2*a+2*4",'Qualitative Daten'!CM97="a*2+4*2",'Qualitative Daten'!CM97="2(a+4)"),1,0)</f>
        <v>0</v>
      </c>
      <c r="CN90">
        <f>IF('Qualitative Daten'!CN97=0,1,0)</f>
        <v>1</v>
      </c>
      <c r="CO90">
        <f>IF('Qualitative Daten'!CO97=3,1,0)</f>
        <v>0</v>
      </c>
      <c r="CP90">
        <f>IF('Qualitative Daten'!CP97=698,1,0)</f>
        <v>0</v>
      </c>
      <c r="CQ90">
        <f>IF('Qualitative Daten'!CQ97=73,1,0)</f>
        <v>0</v>
      </c>
      <c r="CR90">
        <f>IF('Qualitative Daten'!CR97=37,1,0)</f>
        <v>0</v>
      </c>
      <c r="CS90">
        <f>IF('Qualitative Daten'!CS97=2,1,0)</f>
        <v>0</v>
      </c>
      <c r="CT90">
        <f>IF('Qualitative Daten'!CT97=3,1,0)</f>
        <v>0</v>
      </c>
      <c r="CU90">
        <f>IF('Qualitative Daten'!CU97=2,1,0)</f>
        <v>0</v>
      </c>
      <c r="CV90">
        <f>IF(OR('Qualitative Daten'!CV97="x+3",'Qualitative Daten'!CV97="3+x"),1,0)</f>
        <v>0</v>
      </c>
      <c r="CW90">
        <f>IF(OR('Qualitative Daten'!CW97="x-3",'Qualitative Daten'!CW97="-3+x"),1,0)</f>
        <v>0</v>
      </c>
      <c r="CX90">
        <f>IF(OR('Qualitative Daten'!CX97="2a",'Qualitative Daten'!CX97="a+a",'Qualitative Daten'!CX97="a*2",'Qualitative Daten'!CX97="2*a"),1,0)</f>
        <v>0</v>
      </c>
      <c r="CZ90">
        <f t="shared" si="10"/>
        <v>5</v>
      </c>
      <c r="DA90">
        <f t="shared" si="11"/>
        <v>95</v>
      </c>
      <c r="DB90">
        <f>COUNTIF('Qualitative Daten'!C97:CX97,999)</f>
        <v>0</v>
      </c>
      <c r="DC90">
        <f t="shared" si="12"/>
        <v>95</v>
      </c>
      <c r="DD90" s="2">
        <f t="shared" si="13"/>
        <v>0.05</v>
      </c>
      <c r="DE90" s="2">
        <f t="shared" si="14"/>
        <v>2.4390243902439025E-2</v>
      </c>
      <c r="DF90" s="2">
        <f t="shared" si="15"/>
        <v>7.1428571428571425E-2</v>
      </c>
      <c r="DG90" s="2">
        <f t="shared" si="16"/>
        <v>0.22222222222222221</v>
      </c>
      <c r="DH90" s="2">
        <f t="shared" si="17"/>
        <v>0</v>
      </c>
      <c r="DI90" s="2">
        <f t="shared" si="18"/>
        <v>0</v>
      </c>
      <c r="DJ90" s="2">
        <f t="shared" si="19"/>
        <v>8.3333333333333329E-2</v>
      </c>
    </row>
    <row r="91" spans="1:114" x14ac:dyDescent="0.35">
      <c r="A91">
        <f>'Qualitative Daten'!A98</f>
        <v>0</v>
      </c>
      <c r="B91">
        <f>'Qualitative Daten'!B98</f>
        <v>0</v>
      </c>
      <c r="C91">
        <f>IF('Qualitative Daten'!C98=7000,1,0)</f>
        <v>0</v>
      </c>
      <c r="D91">
        <f>IF('Qualitative Daten'!D98=5300,1,0)</f>
        <v>0</v>
      </c>
      <c r="E91">
        <f>IF('Qualitative Daten'!E98=4080,1,0)</f>
        <v>0</v>
      </c>
      <c r="F91">
        <f>IF('Qualitative Daten'!F98=12500,1,0)</f>
        <v>0</v>
      </c>
      <c r="G91">
        <f>IF('Qualitative Daten'!G98=9900,1,0)</f>
        <v>0</v>
      </c>
      <c r="H91">
        <f>IF('Qualitative Daten'!H98=4600,1,0)</f>
        <v>0</v>
      </c>
      <c r="I91">
        <f>IF('Qualitative Daten'!I98=4000,1,0)</f>
        <v>0</v>
      </c>
      <c r="J91">
        <f>IF('Qualitative Daten'!J98=6999,1,0)</f>
        <v>0</v>
      </c>
      <c r="K91">
        <f>IF('Qualitative Daten'!K98=2490,1,0)</f>
        <v>0</v>
      </c>
      <c r="L91">
        <f>IF('Qualitative Daten'!L98=3900,1,0)</f>
        <v>0</v>
      </c>
      <c r="M91">
        <f>IF('Qualitative Daten'!M98="&gt;",1,0)</f>
        <v>0</v>
      </c>
      <c r="N91">
        <f>IF('Qualitative Daten'!N98="&gt;",1,0)</f>
        <v>0</v>
      </c>
      <c r="O91">
        <f>IF('Qualitative Daten'!O98="&lt;",1,0)</f>
        <v>0</v>
      </c>
      <c r="P91">
        <f>IF('Qualitative Daten'!P98=500,1,0)</f>
        <v>0</v>
      </c>
      <c r="Q91">
        <f>IF('Qualitative Daten'!Q98=836,1,0)</f>
        <v>0</v>
      </c>
      <c r="R91">
        <f>IF('Qualitative Daten'!R98=4500,1,0)</f>
        <v>0</v>
      </c>
      <c r="S91">
        <f>IF('Qualitative Daten'!S98=64000,1,0)</f>
        <v>0</v>
      </c>
      <c r="T91">
        <f>IF('Qualitative Daten'!T98=699,1,0)</f>
        <v>0</v>
      </c>
      <c r="U91">
        <f>IF('Qualitative Daten'!U98=254,1,0)</f>
        <v>0</v>
      </c>
      <c r="V91">
        <f>IF('Qualitative Daten'!V98=2500,1,0)</f>
        <v>0</v>
      </c>
      <c r="W91">
        <f>IF('Qualitative Daten'!W98=49000,1,0)</f>
        <v>0</v>
      </c>
      <c r="X91">
        <f>IF('Qualitative Daten'!X98=45,1,0)</f>
        <v>0</v>
      </c>
      <c r="Y91">
        <f>IF('Qualitative Daten'!Y98=699,1,0)</f>
        <v>0</v>
      </c>
      <c r="Z91">
        <f>IF('Qualitative Daten'!Z98=51,1,0)</f>
        <v>0</v>
      </c>
      <c r="AA91">
        <f>IF('Qualitative Daten'!AA98=78,1,0)</f>
        <v>0</v>
      </c>
      <c r="AB91">
        <f>IF('Qualitative Daten'!AB98=6,1,0)</f>
        <v>0</v>
      </c>
      <c r="AC91">
        <f>IF('Qualitative Daten'!AC98=80,1,0)</f>
        <v>0</v>
      </c>
      <c r="AD91">
        <f>IF('Qualitative Daten'!AD98=32,1,0)</f>
        <v>0</v>
      </c>
      <c r="AE91">
        <f>IF('Qualitative Daten'!AE98=0,1,0)</f>
        <v>1</v>
      </c>
      <c r="AF91">
        <f>IF('Qualitative Daten'!AF98=35000,1,0)</f>
        <v>0</v>
      </c>
      <c r="AG91">
        <f>IF('Qualitative Daten'!AG98=1000,1,0)</f>
        <v>0</v>
      </c>
      <c r="AH91">
        <f>IF('Qualitative Daten'!AH98=8,1,0)</f>
        <v>0</v>
      </c>
      <c r="AI91">
        <f>IF('Qualitative Daten'!AI98=1,1,0)</f>
        <v>0</v>
      </c>
      <c r="AJ91">
        <f>IF('Qualitative Daten'!AJ98=7,1,0)</f>
        <v>0</v>
      </c>
      <c r="AK91">
        <f>IF('Qualitative Daten'!AK98=8,1,0)</f>
        <v>0</v>
      </c>
      <c r="AL91">
        <f>IF('Qualitative Daten'!AL98=600,1,0)</f>
        <v>0</v>
      </c>
      <c r="AM91">
        <f>IF('Qualitative Daten'!AM98=800,1,0)</f>
        <v>0</v>
      </c>
      <c r="AN91">
        <f>IF('Qualitative Daten'!AN98=42,1,0)</f>
        <v>0</v>
      </c>
      <c r="AO91">
        <f>IF('Qualitative Daten'!AO98=43,1,0)</f>
        <v>0</v>
      </c>
      <c r="AP91">
        <f>IF('Qualitative Daten'!AP98=9,1,0)</f>
        <v>0</v>
      </c>
      <c r="AQ91">
        <f>IF('Qualitative Daten'!AQ98=81,1,0)</f>
        <v>0</v>
      </c>
      <c r="AR91">
        <f>IF('Qualitative Daten'!AR98=1,1,0)</f>
        <v>0</v>
      </c>
      <c r="AS91">
        <f>IF('Qualitative Daten'!AS98=1,1,0)</f>
        <v>0</v>
      </c>
      <c r="AT91">
        <f>IF(OR('Qualitative Daten'!AT98=0.6,'Qualitative Daten'!AT98="3'5"),1,0)</f>
        <v>0</v>
      </c>
      <c r="AU91">
        <f>IF(OR('Qualitative Daten'!AU98=2.25,'Qualitative Daten'!AU98="2,1'4",'Qualitative Daten'!AU98="9'4"),1,0)</f>
        <v>0</v>
      </c>
      <c r="AV91">
        <f>IF('Qualitative Daten'!AV98=3,1,0)</f>
        <v>0</v>
      </c>
      <c r="AW91">
        <f>IF('Qualitative Daten'!AW98=6,1,0)</f>
        <v>0</v>
      </c>
      <c r="AX91">
        <f>IF('Qualitative Daten'!AX98=0,1,0)</f>
        <v>1</v>
      </c>
      <c r="AY91">
        <f>IF('Qualitative Daten'!AY98=3,1,0)</f>
        <v>0</v>
      </c>
      <c r="AZ91">
        <f>IF(OR('Qualitative Daten'!AZ98="7'5",'Qualitative Daten'!AZ98="1,2'5"),1,0)</f>
        <v>0</v>
      </c>
      <c r="BA91">
        <f>IF('Qualitative Daten'!BA98="1'8",1,0)</f>
        <v>0</v>
      </c>
      <c r="BB91">
        <f>IF('Qualitative Daten'!BB98="12'25",1,0)</f>
        <v>0</v>
      </c>
      <c r="BC91">
        <f>IF(OR('Qualitative Daten'!BC98="6'15",'Qualitative Daten'!BC98="2'5",'Qualitative Daten'!BC98="90'225",'Qualitative Daten'!BC98=0.4),1,0)</f>
        <v>0</v>
      </c>
      <c r="BD91">
        <f>IF(OR('Qualitative Daten'!BD98="9'2",'Qualitative Daten'!BD98=4.5,'Qualitative Daten'!BD98="4,1'2"),1,0)</f>
        <v>0</v>
      </c>
      <c r="BE91">
        <f>IF('Qualitative Daten'!BE98="15'16",1,0)</f>
        <v>0</v>
      </c>
      <c r="BF91">
        <f>IF('Qualitative Daten'!BF98=2.56,1,0)</f>
        <v>0</v>
      </c>
      <c r="BG91">
        <f>IF('Qualitative Daten'!BG98=1.49,1,0)</f>
        <v>0</v>
      </c>
      <c r="BH91">
        <f>IF('Qualitative Daten'!BH98=3.5,1,0)</f>
        <v>0</v>
      </c>
      <c r="BI91">
        <f>IF('Qualitative Daten'!BI98=4.82,1,0)</f>
        <v>0</v>
      </c>
      <c r="BJ91">
        <f>IF('Qualitative Daten'!BJ98=22.38,1,0)</f>
        <v>0</v>
      </c>
      <c r="BK91">
        <f>IF(AND('Qualitative Daten'!BK98&gt;2.6,'Qualitative Daten'!BK98&lt;&gt;999),1,0)</f>
        <v>0</v>
      </c>
      <c r="BL91">
        <f>IF('Qualitative Daten'!BL98&lt;0.06,1,0)</f>
        <v>1</v>
      </c>
      <c r="BM91">
        <f>IF(AND('Qualitative Daten'!BM98&gt;-2.5,'Qualitative Daten'!BM98&lt;&gt;999),1,0)</f>
        <v>1</v>
      </c>
      <c r="BN91">
        <f>IF('Qualitative Daten'!BN98&lt;-0.3,1,0)</f>
        <v>0</v>
      </c>
      <c r="BO91">
        <f>IF('Qualitative Daten'!BO98=-2,1,0)</f>
        <v>0</v>
      </c>
      <c r="BP91">
        <f>IF('Qualitative Daten'!BP98=-4,1,0)</f>
        <v>0</v>
      </c>
      <c r="BQ91">
        <f>IF('Qualitative Daten'!BQ98=-8,1,0)</f>
        <v>0</v>
      </c>
      <c r="BR91">
        <f>IF('Qualitative Daten'!BR98=-6,1,0)</f>
        <v>0</v>
      </c>
      <c r="BS91">
        <f>IF('Qualitative Daten'!BS98=15,1,0)</f>
        <v>0</v>
      </c>
      <c r="BT91">
        <f>IF('Qualitative Daten'!BT98=5,1,0)</f>
        <v>0</v>
      </c>
      <c r="BU91">
        <f>IF('Qualitative Daten'!BU98=2,1,0)</f>
        <v>0</v>
      </c>
      <c r="BV91">
        <f>IF('Qualitative Daten'!BV98=-12,1,0)</f>
        <v>0</v>
      </c>
      <c r="BW91">
        <f>IF('Qualitative Daten'!BW98=17,1,0)</f>
        <v>0</v>
      </c>
      <c r="BX91">
        <f>IF('Qualitative Daten'!BX98=-4,1,0)</f>
        <v>0</v>
      </c>
      <c r="BY91">
        <f>IF('Qualitative Daten'!BY98=2,1,0)</f>
        <v>0</v>
      </c>
      <c r="BZ91">
        <f>IF('Qualitative Daten'!BZ98=6,1,0)</f>
        <v>0</v>
      </c>
      <c r="CA91">
        <f>IF('Qualitative Daten'!CA98=12,1,0)</f>
        <v>0</v>
      </c>
      <c r="CB91">
        <f>IF('Qualitative Daten'!CB98=80,1,0)</f>
        <v>0</v>
      </c>
      <c r="CC91">
        <f>IF('Qualitative Daten'!CC98=750,1,0)</f>
        <v>0</v>
      </c>
      <c r="CD91">
        <f>IF('Qualitative Daten'!CD98=27,1,0)</f>
        <v>0</v>
      </c>
      <c r="CE91">
        <f>IF('Qualitative Daten'!CE98=200,1,0)</f>
        <v>0</v>
      </c>
      <c r="CF91">
        <f>IF('Qualitative Daten'!CF98=3,1,0)</f>
        <v>0</v>
      </c>
      <c r="CG91">
        <f>IF('Qualitative Daten'!CG98=1,1,0)</f>
        <v>0</v>
      </c>
      <c r="CH91">
        <f>IF('Qualitative Daten'!CH98=75,1,0)</f>
        <v>0</v>
      </c>
      <c r="CI91">
        <f>IF('Qualitative Daten'!CI98=50,1,0)</f>
        <v>0</v>
      </c>
      <c r="CJ91">
        <f>IF('Qualitative Daten'!CJ98=20,1,0)</f>
        <v>0</v>
      </c>
      <c r="CK91">
        <f>IF('Qualitative Daten'!CK98=45,1,0)</f>
        <v>0</v>
      </c>
      <c r="CL91">
        <f>IF('Qualitative Daten'!CL98=20,1,0)</f>
        <v>0</v>
      </c>
      <c r="CM91">
        <f>IF(OR('Qualitative Daten'!CM98="a+a+4+4",'Qualitative Daten'!CM98="2a+8",'Qualitative Daten'!CM98="2a+2*4",'Qualitative Daten'!CM98="a+4+a+4",'Qualitative Daten'!CM98="2*a+2*4",'Qualitative Daten'!CM98="a*2+4*2",'Qualitative Daten'!CM98="2(a+4)"),1,0)</f>
        <v>0</v>
      </c>
      <c r="CN91">
        <f>IF('Qualitative Daten'!CN98=0,1,0)</f>
        <v>1</v>
      </c>
      <c r="CO91">
        <f>IF('Qualitative Daten'!CO98=3,1,0)</f>
        <v>0</v>
      </c>
      <c r="CP91">
        <f>IF('Qualitative Daten'!CP98=698,1,0)</f>
        <v>0</v>
      </c>
      <c r="CQ91">
        <f>IF('Qualitative Daten'!CQ98=73,1,0)</f>
        <v>0</v>
      </c>
      <c r="CR91">
        <f>IF('Qualitative Daten'!CR98=37,1,0)</f>
        <v>0</v>
      </c>
      <c r="CS91">
        <f>IF('Qualitative Daten'!CS98=2,1,0)</f>
        <v>0</v>
      </c>
      <c r="CT91">
        <f>IF('Qualitative Daten'!CT98=3,1,0)</f>
        <v>0</v>
      </c>
      <c r="CU91">
        <f>IF('Qualitative Daten'!CU98=2,1,0)</f>
        <v>0</v>
      </c>
      <c r="CV91">
        <f>IF(OR('Qualitative Daten'!CV98="x+3",'Qualitative Daten'!CV98="3+x"),1,0)</f>
        <v>0</v>
      </c>
      <c r="CW91">
        <f>IF(OR('Qualitative Daten'!CW98="x-3",'Qualitative Daten'!CW98="-3+x"),1,0)</f>
        <v>0</v>
      </c>
      <c r="CX91">
        <f>IF(OR('Qualitative Daten'!CX98="2a",'Qualitative Daten'!CX98="a+a",'Qualitative Daten'!CX98="a*2",'Qualitative Daten'!CX98="2*a"),1,0)</f>
        <v>0</v>
      </c>
      <c r="CZ91">
        <f t="shared" si="10"/>
        <v>5</v>
      </c>
      <c r="DA91">
        <f t="shared" si="11"/>
        <v>95</v>
      </c>
      <c r="DB91">
        <f>COUNTIF('Qualitative Daten'!C98:CX98,999)</f>
        <v>0</v>
      </c>
      <c r="DC91">
        <f t="shared" si="12"/>
        <v>95</v>
      </c>
      <c r="DD91" s="2">
        <f t="shared" si="13"/>
        <v>0.05</v>
      </c>
      <c r="DE91" s="2">
        <f t="shared" si="14"/>
        <v>2.4390243902439025E-2</v>
      </c>
      <c r="DF91" s="2">
        <f t="shared" si="15"/>
        <v>7.1428571428571425E-2</v>
      </c>
      <c r="DG91" s="2">
        <f t="shared" si="16"/>
        <v>0.22222222222222221</v>
      </c>
      <c r="DH91" s="2">
        <f t="shared" si="17"/>
        <v>0</v>
      </c>
      <c r="DI91" s="2">
        <f t="shared" si="18"/>
        <v>0</v>
      </c>
      <c r="DJ91" s="2">
        <f t="shared" si="19"/>
        <v>8.3333333333333329E-2</v>
      </c>
    </row>
    <row r="92" spans="1:114" x14ac:dyDescent="0.35">
      <c r="A92">
        <f>'Qualitative Daten'!A99</f>
        <v>0</v>
      </c>
      <c r="B92">
        <f>'Qualitative Daten'!B99</f>
        <v>0</v>
      </c>
      <c r="C92">
        <f>IF('Qualitative Daten'!C99=7000,1,0)</f>
        <v>0</v>
      </c>
      <c r="D92">
        <f>IF('Qualitative Daten'!D99=5300,1,0)</f>
        <v>0</v>
      </c>
      <c r="E92">
        <f>IF('Qualitative Daten'!E99=4080,1,0)</f>
        <v>0</v>
      </c>
      <c r="F92">
        <f>IF('Qualitative Daten'!F99=12500,1,0)</f>
        <v>0</v>
      </c>
      <c r="G92">
        <f>IF('Qualitative Daten'!G99=9900,1,0)</f>
        <v>0</v>
      </c>
      <c r="H92">
        <f>IF('Qualitative Daten'!H99=4600,1,0)</f>
        <v>0</v>
      </c>
      <c r="I92">
        <f>IF('Qualitative Daten'!I99=4000,1,0)</f>
        <v>0</v>
      </c>
      <c r="J92">
        <f>IF('Qualitative Daten'!J99=6999,1,0)</f>
        <v>0</v>
      </c>
      <c r="K92">
        <f>IF('Qualitative Daten'!K99=2490,1,0)</f>
        <v>0</v>
      </c>
      <c r="L92">
        <f>IF('Qualitative Daten'!L99=3900,1,0)</f>
        <v>0</v>
      </c>
      <c r="M92">
        <f>IF('Qualitative Daten'!M99="&gt;",1,0)</f>
        <v>0</v>
      </c>
      <c r="N92">
        <f>IF('Qualitative Daten'!N99="&gt;",1,0)</f>
        <v>0</v>
      </c>
      <c r="O92">
        <f>IF('Qualitative Daten'!O99="&lt;",1,0)</f>
        <v>0</v>
      </c>
      <c r="P92">
        <f>IF('Qualitative Daten'!P99=500,1,0)</f>
        <v>0</v>
      </c>
      <c r="Q92">
        <f>IF('Qualitative Daten'!Q99=836,1,0)</f>
        <v>0</v>
      </c>
      <c r="R92">
        <f>IF('Qualitative Daten'!R99=4500,1,0)</f>
        <v>0</v>
      </c>
      <c r="S92">
        <f>IF('Qualitative Daten'!S99=64000,1,0)</f>
        <v>0</v>
      </c>
      <c r="T92">
        <f>IF('Qualitative Daten'!T99=699,1,0)</f>
        <v>0</v>
      </c>
      <c r="U92">
        <f>IF('Qualitative Daten'!U99=254,1,0)</f>
        <v>0</v>
      </c>
      <c r="V92">
        <f>IF('Qualitative Daten'!V99=2500,1,0)</f>
        <v>0</v>
      </c>
      <c r="W92">
        <f>IF('Qualitative Daten'!W99=49000,1,0)</f>
        <v>0</v>
      </c>
      <c r="X92">
        <f>IF('Qualitative Daten'!X99=45,1,0)</f>
        <v>0</v>
      </c>
      <c r="Y92">
        <f>IF('Qualitative Daten'!Y99=699,1,0)</f>
        <v>0</v>
      </c>
      <c r="Z92">
        <f>IF('Qualitative Daten'!Z99=51,1,0)</f>
        <v>0</v>
      </c>
      <c r="AA92">
        <f>IF('Qualitative Daten'!AA99=78,1,0)</f>
        <v>0</v>
      </c>
      <c r="AB92">
        <f>IF('Qualitative Daten'!AB99=6,1,0)</f>
        <v>0</v>
      </c>
      <c r="AC92">
        <f>IF('Qualitative Daten'!AC99=80,1,0)</f>
        <v>0</v>
      </c>
      <c r="AD92">
        <f>IF('Qualitative Daten'!AD99=32,1,0)</f>
        <v>0</v>
      </c>
      <c r="AE92">
        <f>IF('Qualitative Daten'!AE99=0,1,0)</f>
        <v>1</v>
      </c>
      <c r="AF92">
        <f>IF('Qualitative Daten'!AF99=35000,1,0)</f>
        <v>0</v>
      </c>
      <c r="AG92">
        <f>IF('Qualitative Daten'!AG99=1000,1,0)</f>
        <v>0</v>
      </c>
      <c r="AH92">
        <f>IF('Qualitative Daten'!AH99=8,1,0)</f>
        <v>0</v>
      </c>
      <c r="AI92">
        <f>IF('Qualitative Daten'!AI99=1,1,0)</f>
        <v>0</v>
      </c>
      <c r="AJ92">
        <f>IF('Qualitative Daten'!AJ99=7,1,0)</f>
        <v>0</v>
      </c>
      <c r="AK92">
        <f>IF('Qualitative Daten'!AK99=8,1,0)</f>
        <v>0</v>
      </c>
      <c r="AL92">
        <f>IF('Qualitative Daten'!AL99=600,1,0)</f>
        <v>0</v>
      </c>
      <c r="AM92">
        <f>IF('Qualitative Daten'!AM99=800,1,0)</f>
        <v>0</v>
      </c>
      <c r="AN92">
        <f>IF('Qualitative Daten'!AN99=42,1,0)</f>
        <v>0</v>
      </c>
      <c r="AO92">
        <f>IF('Qualitative Daten'!AO99=43,1,0)</f>
        <v>0</v>
      </c>
      <c r="AP92">
        <f>IF('Qualitative Daten'!AP99=9,1,0)</f>
        <v>0</v>
      </c>
      <c r="AQ92">
        <f>IF('Qualitative Daten'!AQ99=81,1,0)</f>
        <v>0</v>
      </c>
      <c r="AR92">
        <f>IF('Qualitative Daten'!AR99=1,1,0)</f>
        <v>0</v>
      </c>
      <c r="AS92">
        <f>IF('Qualitative Daten'!AS99=1,1,0)</f>
        <v>0</v>
      </c>
      <c r="AT92">
        <f>IF(OR('Qualitative Daten'!AT99=0.6,'Qualitative Daten'!AT99="3'5"),1,0)</f>
        <v>0</v>
      </c>
      <c r="AU92">
        <f>IF(OR('Qualitative Daten'!AU99=2.25,'Qualitative Daten'!AU99="2,1'4",'Qualitative Daten'!AU99="9'4"),1,0)</f>
        <v>0</v>
      </c>
      <c r="AV92">
        <f>IF('Qualitative Daten'!AV99=3,1,0)</f>
        <v>0</v>
      </c>
      <c r="AW92">
        <f>IF('Qualitative Daten'!AW99=6,1,0)</f>
        <v>0</v>
      </c>
      <c r="AX92">
        <f>IF('Qualitative Daten'!AX99=0,1,0)</f>
        <v>1</v>
      </c>
      <c r="AY92">
        <f>IF('Qualitative Daten'!AY99=3,1,0)</f>
        <v>0</v>
      </c>
      <c r="AZ92">
        <f>IF(OR('Qualitative Daten'!AZ99="7'5",'Qualitative Daten'!AZ99="1,2'5"),1,0)</f>
        <v>0</v>
      </c>
      <c r="BA92">
        <f>IF('Qualitative Daten'!BA99="1'8",1,0)</f>
        <v>0</v>
      </c>
      <c r="BB92">
        <f>IF('Qualitative Daten'!BB99="12'25",1,0)</f>
        <v>0</v>
      </c>
      <c r="BC92">
        <f>IF(OR('Qualitative Daten'!BC99="6'15",'Qualitative Daten'!BC99="2'5",'Qualitative Daten'!BC99="90'225",'Qualitative Daten'!BC99=0.4),1,0)</f>
        <v>0</v>
      </c>
      <c r="BD92">
        <f>IF(OR('Qualitative Daten'!BD99="9'2",'Qualitative Daten'!BD99=4.5,'Qualitative Daten'!BD99="4,1'2"),1,0)</f>
        <v>0</v>
      </c>
      <c r="BE92">
        <f>IF('Qualitative Daten'!BE99="15'16",1,0)</f>
        <v>0</v>
      </c>
      <c r="BF92">
        <f>IF('Qualitative Daten'!BF99=2.56,1,0)</f>
        <v>0</v>
      </c>
      <c r="BG92">
        <f>IF('Qualitative Daten'!BG99=1.49,1,0)</f>
        <v>0</v>
      </c>
      <c r="BH92">
        <f>IF('Qualitative Daten'!BH99=3.5,1,0)</f>
        <v>0</v>
      </c>
      <c r="BI92">
        <f>IF('Qualitative Daten'!BI99=4.82,1,0)</f>
        <v>0</v>
      </c>
      <c r="BJ92">
        <f>IF('Qualitative Daten'!BJ99=22.38,1,0)</f>
        <v>0</v>
      </c>
      <c r="BK92">
        <f>IF(AND('Qualitative Daten'!BK99&gt;2.6,'Qualitative Daten'!BK99&lt;&gt;999),1,0)</f>
        <v>0</v>
      </c>
      <c r="BL92">
        <f>IF('Qualitative Daten'!BL99&lt;0.06,1,0)</f>
        <v>1</v>
      </c>
      <c r="BM92">
        <f>IF(AND('Qualitative Daten'!BM99&gt;-2.5,'Qualitative Daten'!BM99&lt;&gt;999),1,0)</f>
        <v>1</v>
      </c>
      <c r="BN92">
        <f>IF('Qualitative Daten'!BN99&lt;-0.3,1,0)</f>
        <v>0</v>
      </c>
      <c r="BO92">
        <f>IF('Qualitative Daten'!BO99=-2,1,0)</f>
        <v>0</v>
      </c>
      <c r="BP92">
        <f>IF('Qualitative Daten'!BP99=-4,1,0)</f>
        <v>0</v>
      </c>
      <c r="BQ92">
        <f>IF('Qualitative Daten'!BQ99=-8,1,0)</f>
        <v>0</v>
      </c>
      <c r="BR92">
        <f>IF('Qualitative Daten'!BR99=-6,1,0)</f>
        <v>0</v>
      </c>
      <c r="BS92">
        <f>IF('Qualitative Daten'!BS99=15,1,0)</f>
        <v>0</v>
      </c>
      <c r="BT92">
        <f>IF('Qualitative Daten'!BT99=5,1,0)</f>
        <v>0</v>
      </c>
      <c r="BU92">
        <f>IF('Qualitative Daten'!BU99=2,1,0)</f>
        <v>0</v>
      </c>
      <c r="BV92">
        <f>IF('Qualitative Daten'!BV99=-12,1,0)</f>
        <v>0</v>
      </c>
      <c r="BW92">
        <f>IF('Qualitative Daten'!BW99=17,1,0)</f>
        <v>0</v>
      </c>
      <c r="BX92">
        <f>IF('Qualitative Daten'!BX99=-4,1,0)</f>
        <v>0</v>
      </c>
      <c r="BY92">
        <f>IF('Qualitative Daten'!BY99=2,1,0)</f>
        <v>0</v>
      </c>
      <c r="BZ92">
        <f>IF('Qualitative Daten'!BZ99=6,1,0)</f>
        <v>0</v>
      </c>
      <c r="CA92">
        <f>IF('Qualitative Daten'!CA99=12,1,0)</f>
        <v>0</v>
      </c>
      <c r="CB92">
        <f>IF('Qualitative Daten'!CB99=80,1,0)</f>
        <v>0</v>
      </c>
      <c r="CC92">
        <f>IF('Qualitative Daten'!CC99=750,1,0)</f>
        <v>0</v>
      </c>
      <c r="CD92">
        <f>IF('Qualitative Daten'!CD99=27,1,0)</f>
        <v>0</v>
      </c>
      <c r="CE92">
        <f>IF('Qualitative Daten'!CE99=200,1,0)</f>
        <v>0</v>
      </c>
      <c r="CF92">
        <f>IF('Qualitative Daten'!CF99=3,1,0)</f>
        <v>0</v>
      </c>
      <c r="CG92">
        <f>IF('Qualitative Daten'!CG99=1,1,0)</f>
        <v>0</v>
      </c>
      <c r="CH92">
        <f>IF('Qualitative Daten'!CH99=75,1,0)</f>
        <v>0</v>
      </c>
      <c r="CI92">
        <f>IF('Qualitative Daten'!CI99=50,1,0)</f>
        <v>0</v>
      </c>
      <c r="CJ92">
        <f>IF('Qualitative Daten'!CJ99=20,1,0)</f>
        <v>0</v>
      </c>
      <c r="CK92">
        <f>IF('Qualitative Daten'!CK99=45,1,0)</f>
        <v>0</v>
      </c>
      <c r="CL92">
        <f>IF('Qualitative Daten'!CL99=20,1,0)</f>
        <v>0</v>
      </c>
      <c r="CM92">
        <f>IF(OR('Qualitative Daten'!CM99="a+a+4+4",'Qualitative Daten'!CM99="2a+8",'Qualitative Daten'!CM99="2a+2*4",'Qualitative Daten'!CM99="a+4+a+4",'Qualitative Daten'!CM99="2*a+2*4",'Qualitative Daten'!CM99="a*2+4*2",'Qualitative Daten'!CM99="2(a+4)"),1,0)</f>
        <v>0</v>
      </c>
      <c r="CN92">
        <f>IF('Qualitative Daten'!CN99=0,1,0)</f>
        <v>1</v>
      </c>
      <c r="CO92">
        <f>IF('Qualitative Daten'!CO99=3,1,0)</f>
        <v>0</v>
      </c>
      <c r="CP92">
        <f>IF('Qualitative Daten'!CP99=698,1,0)</f>
        <v>0</v>
      </c>
      <c r="CQ92">
        <f>IF('Qualitative Daten'!CQ99=73,1,0)</f>
        <v>0</v>
      </c>
      <c r="CR92">
        <f>IF('Qualitative Daten'!CR99=37,1,0)</f>
        <v>0</v>
      </c>
      <c r="CS92">
        <f>IF('Qualitative Daten'!CS99=2,1,0)</f>
        <v>0</v>
      </c>
      <c r="CT92">
        <f>IF('Qualitative Daten'!CT99=3,1,0)</f>
        <v>0</v>
      </c>
      <c r="CU92">
        <f>IF('Qualitative Daten'!CU99=2,1,0)</f>
        <v>0</v>
      </c>
      <c r="CV92">
        <f>IF(OR('Qualitative Daten'!CV99="x+3",'Qualitative Daten'!CV99="3+x"),1,0)</f>
        <v>0</v>
      </c>
      <c r="CW92">
        <f>IF(OR('Qualitative Daten'!CW99="x-3",'Qualitative Daten'!CW99="-3+x"),1,0)</f>
        <v>0</v>
      </c>
      <c r="CX92">
        <f>IF(OR('Qualitative Daten'!CX99="2a",'Qualitative Daten'!CX99="a+a",'Qualitative Daten'!CX99="a*2",'Qualitative Daten'!CX99="2*a"),1,0)</f>
        <v>0</v>
      </c>
      <c r="CZ92">
        <f t="shared" si="10"/>
        <v>5</v>
      </c>
      <c r="DA92">
        <f t="shared" si="11"/>
        <v>95</v>
      </c>
      <c r="DB92">
        <f>COUNTIF('Qualitative Daten'!C99:CX99,999)</f>
        <v>0</v>
      </c>
      <c r="DC92">
        <f t="shared" si="12"/>
        <v>95</v>
      </c>
      <c r="DD92" s="2">
        <f t="shared" si="13"/>
        <v>0.05</v>
      </c>
      <c r="DE92" s="2">
        <f t="shared" si="14"/>
        <v>2.4390243902439025E-2</v>
      </c>
      <c r="DF92" s="2">
        <f t="shared" si="15"/>
        <v>7.1428571428571425E-2</v>
      </c>
      <c r="DG92" s="2">
        <f t="shared" si="16"/>
        <v>0.22222222222222221</v>
      </c>
      <c r="DH92" s="2">
        <f t="shared" si="17"/>
        <v>0</v>
      </c>
      <c r="DI92" s="2">
        <f t="shared" si="18"/>
        <v>0</v>
      </c>
      <c r="DJ92" s="2">
        <f t="shared" si="19"/>
        <v>8.3333333333333329E-2</v>
      </c>
    </row>
    <row r="93" spans="1:114" x14ac:dyDescent="0.35">
      <c r="A93">
        <f>'Qualitative Daten'!A100</f>
        <v>0</v>
      </c>
      <c r="B93">
        <f>'Qualitative Daten'!B100</f>
        <v>0</v>
      </c>
      <c r="C93">
        <f>IF('Qualitative Daten'!C100=7000,1,0)</f>
        <v>0</v>
      </c>
      <c r="D93">
        <f>IF('Qualitative Daten'!D100=5300,1,0)</f>
        <v>0</v>
      </c>
      <c r="E93">
        <f>IF('Qualitative Daten'!E100=4080,1,0)</f>
        <v>0</v>
      </c>
      <c r="F93">
        <f>IF('Qualitative Daten'!F100=12500,1,0)</f>
        <v>0</v>
      </c>
      <c r="G93">
        <f>IF('Qualitative Daten'!G100=9900,1,0)</f>
        <v>0</v>
      </c>
      <c r="H93">
        <f>IF('Qualitative Daten'!H100=4600,1,0)</f>
        <v>0</v>
      </c>
      <c r="I93">
        <f>IF('Qualitative Daten'!I100=4000,1,0)</f>
        <v>0</v>
      </c>
      <c r="J93">
        <f>IF('Qualitative Daten'!J100=6999,1,0)</f>
        <v>0</v>
      </c>
      <c r="K93">
        <f>IF('Qualitative Daten'!K100=2490,1,0)</f>
        <v>0</v>
      </c>
      <c r="L93">
        <f>IF('Qualitative Daten'!L100=3900,1,0)</f>
        <v>0</v>
      </c>
      <c r="M93">
        <f>IF('Qualitative Daten'!M100="&gt;",1,0)</f>
        <v>0</v>
      </c>
      <c r="N93">
        <f>IF('Qualitative Daten'!N100="&gt;",1,0)</f>
        <v>0</v>
      </c>
      <c r="O93">
        <f>IF('Qualitative Daten'!O100="&lt;",1,0)</f>
        <v>0</v>
      </c>
      <c r="P93">
        <f>IF('Qualitative Daten'!P100=500,1,0)</f>
        <v>0</v>
      </c>
      <c r="Q93">
        <f>IF('Qualitative Daten'!Q100=836,1,0)</f>
        <v>0</v>
      </c>
      <c r="R93">
        <f>IF('Qualitative Daten'!R100=4500,1,0)</f>
        <v>0</v>
      </c>
      <c r="S93">
        <f>IF('Qualitative Daten'!S100=64000,1,0)</f>
        <v>0</v>
      </c>
      <c r="T93">
        <f>IF('Qualitative Daten'!T100=699,1,0)</f>
        <v>0</v>
      </c>
      <c r="U93">
        <f>IF('Qualitative Daten'!U100=254,1,0)</f>
        <v>0</v>
      </c>
      <c r="V93">
        <f>IF('Qualitative Daten'!V100=2500,1,0)</f>
        <v>0</v>
      </c>
      <c r="W93">
        <f>IF('Qualitative Daten'!W100=49000,1,0)</f>
        <v>0</v>
      </c>
      <c r="X93">
        <f>IF('Qualitative Daten'!X100=45,1,0)</f>
        <v>0</v>
      </c>
      <c r="Y93">
        <f>IF('Qualitative Daten'!Y100=699,1,0)</f>
        <v>0</v>
      </c>
      <c r="Z93">
        <f>IF('Qualitative Daten'!Z100=51,1,0)</f>
        <v>0</v>
      </c>
      <c r="AA93">
        <f>IF('Qualitative Daten'!AA100=78,1,0)</f>
        <v>0</v>
      </c>
      <c r="AB93">
        <f>IF('Qualitative Daten'!AB100=6,1,0)</f>
        <v>0</v>
      </c>
      <c r="AC93">
        <f>IF('Qualitative Daten'!AC100=80,1,0)</f>
        <v>0</v>
      </c>
      <c r="AD93">
        <f>IF('Qualitative Daten'!AD100=32,1,0)</f>
        <v>0</v>
      </c>
      <c r="AE93">
        <f>IF('Qualitative Daten'!AE100=0,1,0)</f>
        <v>1</v>
      </c>
      <c r="AF93">
        <f>IF('Qualitative Daten'!AF100=35000,1,0)</f>
        <v>0</v>
      </c>
      <c r="AG93">
        <f>IF('Qualitative Daten'!AG100=1000,1,0)</f>
        <v>0</v>
      </c>
      <c r="AH93">
        <f>IF('Qualitative Daten'!AH100=8,1,0)</f>
        <v>0</v>
      </c>
      <c r="AI93">
        <f>IF('Qualitative Daten'!AI100=1,1,0)</f>
        <v>0</v>
      </c>
      <c r="AJ93">
        <f>IF('Qualitative Daten'!AJ100=7,1,0)</f>
        <v>0</v>
      </c>
      <c r="AK93">
        <f>IF('Qualitative Daten'!AK100=8,1,0)</f>
        <v>0</v>
      </c>
      <c r="AL93">
        <f>IF('Qualitative Daten'!AL100=600,1,0)</f>
        <v>0</v>
      </c>
      <c r="AM93">
        <f>IF('Qualitative Daten'!AM100=800,1,0)</f>
        <v>0</v>
      </c>
      <c r="AN93">
        <f>IF('Qualitative Daten'!AN100=42,1,0)</f>
        <v>0</v>
      </c>
      <c r="AO93">
        <f>IF('Qualitative Daten'!AO100=43,1,0)</f>
        <v>0</v>
      </c>
      <c r="AP93">
        <f>IF('Qualitative Daten'!AP100=9,1,0)</f>
        <v>0</v>
      </c>
      <c r="AQ93">
        <f>IF('Qualitative Daten'!AQ100=81,1,0)</f>
        <v>0</v>
      </c>
      <c r="AR93">
        <f>IF('Qualitative Daten'!AR100=1,1,0)</f>
        <v>0</v>
      </c>
      <c r="AS93">
        <f>IF('Qualitative Daten'!AS100=1,1,0)</f>
        <v>0</v>
      </c>
      <c r="AT93">
        <f>IF(OR('Qualitative Daten'!AT100=0.6,'Qualitative Daten'!AT100="3'5"),1,0)</f>
        <v>0</v>
      </c>
      <c r="AU93">
        <f>IF(OR('Qualitative Daten'!AU100=2.25,'Qualitative Daten'!AU100="2,1'4",'Qualitative Daten'!AU100="9'4"),1,0)</f>
        <v>0</v>
      </c>
      <c r="AV93">
        <f>IF('Qualitative Daten'!AV100=3,1,0)</f>
        <v>0</v>
      </c>
      <c r="AW93">
        <f>IF('Qualitative Daten'!AW100=6,1,0)</f>
        <v>0</v>
      </c>
      <c r="AX93">
        <f>IF('Qualitative Daten'!AX100=0,1,0)</f>
        <v>1</v>
      </c>
      <c r="AY93">
        <f>IF('Qualitative Daten'!AY100=3,1,0)</f>
        <v>0</v>
      </c>
      <c r="AZ93">
        <f>IF(OR('Qualitative Daten'!AZ100="7'5",'Qualitative Daten'!AZ100="1,2'5"),1,0)</f>
        <v>0</v>
      </c>
      <c r="BA93">
        <f>IF('Qualitative Daten'!BA100="1'8",1,0)</f>
        <v>0</v>
      </c>
      <c r="BB93">
        <f>IF('Qualitative Daten'!BB100="12'25",1,0)</f>
        <v>0</v>
      </c>
      <c r="BC93">
        <f>IF(OR('Qualitative Daten'!BC100="6'15",'Qualitative Daten'!BC100="2'5",'Qualitative Daten'!BC100="90'225",'Qualitative Daten'!BC100=0.4),1,0)</f>
        <v>0</v>
      </c>
      <c r="BD93">
        <f>IF(OR('Qualitative Daten'!BD100="9'2",'Qualitative Daten'!BD100=4.5,'Qualitative Daten'!BD100="4,1'2"),1,0)</f>
        <v>0</v>
      </c>
      <c r="BE93">
        <f>IF('Qualitative Daten'!BE100="15'16",1,0)</f>
        <v>0</v>
      </c>
      <c r="BF93">
        <f>IF('Qualitative Daten'!BF100=2.56,1,0)</f>
        <v>0</v>
      </c>
      <c r="BG93">
        <f>IF('Qualitative Daten'!BG100=1.49,1,0)</f>
        <v>0</v>
      </c>
      <c r="BH93">
        <f>IF('Qualitative Daten'!BH100=3.5,1,0)</f>
        <v>0</v>
      </c>
      <c r="BI93">
        <f>IF('Qualitative Daten'!BI100=4.82,1,0)</f>
        <v>0</v>
      </c>
      <c r="BJ93">
        <f>IF('Qualitative Daten'!BJ100=22.38,1,0)</f>
        <v>0</v>
      </c>
      <c r="BK93">
        <f>IF(AND('Qualitative Daten'!BK100&gt;2.6,'Qualitative Daten'!BK100&lt;&gt;999),1,0)</f>
        <v>0</v>
      </c>
      <c r="BL93">
        <f>IF('Qualitative Daten'!BL100&lt;0.06,1,0)</f>
        <v>1</v>
      </c>
      <c r="BM93">
        <f>IF(AND('Qualitative Daten'!BM100&gt;-2.5,'Qualitative Daten'!BM100&lt;&gt;999),1,0)</f>
        <v>1</v>
      </c>
      <c r="BN93">
        <f>IF('Qualitative Daten'!BN100&lt;-0.3,1,0)</f>
        <v>0</v>
      </c>
      <c r="BO93">
        <f>IF('Qualitative Daten'!BO100=-2,1,0)</f>
        <v>0</v>
      </c>
      <c r="BP93">
        <f>IF('Qualitative Daten'!BP100=-4,1,0)</f>
        <v>0</v>
      </c>
      <c r="BQ93">
        <f>IF('Qualitative Daten'!BQ100=-8,1,0)</f>
        <v>0</v>
      </c>
      <c r="BR93">
        <f>IF('Qualitative Daten'!BR100=-6,1,0)</f>
        <v>0</v>
      </c>
      <c r="BS93">
        <f>IF('Qualitative Daten'!BS100=15,1,0)</f>
        <v>0</v>
      </c>
      <c r="BT93">
        <f>IF('Qualitative Daten'!BT100=5,1,0)</f>
        <v>0</v>
      </c>
      <c r="BU93">
        <f>IF('Qualitative Daten'!BU100=2,1,0)</f>
        <v>0</v>
      </c>
      <c r="BV93">
        <f>IF('Qualitative Daten'!BV100=-12,1,0)</f>
        <v>0</v>
      </c>
      <c r="BW93">
        <f>IF('Qualitative Daten'!BW100=17,1,0)</f>
        <v>0</v>
      </c>
      <c r="BX93">
        <f>IF('Qualitative Daten'!BX100=-4,1,0)</f>
        <v>0</v>
      </c>
      <c r="BY93">
        <f>IF('Qualitative Daten'!BY100=2,1,0)</f>
        <v>0</v>
      </c>
      <c r="BZ93">
        <f>IF('Qualitative Daten'!BZ100=6,1,0)</f>
        <v>0</v>
      </c>
      <c r="CA93">
        <f>IF('Qualitative Daten'!CA100=12,1,0)</f>
        <v>0</v>
      </c>
      <c r="CB93">
        <f>IF('Qualitative Daten'!CB100=80,1,0)</f>
        <v>0</v>
      </c>
      <c r="CC93">
        <f>IF('Qualitative Daten'!CC100=750,1,0)</f>
        <v>0</v>
      </c>
      <c r="CD93">
        <f>IF('Qualitative Daten'!CD100=27,1,0)</f>
        <v>0</v>
      </c>
      <c r="CE93">
        <f>IF('Qualitative Daten'!CE100=200,1,0)</f>
        <v>0</v>
      </c>
      <c r="CF93">
        <f>IF('Qualitative Daten'!CF100=3,1,0)</f>
        <v>0</v>
      </c>
      <c r="CG93">
        <f>IF('Qualitative Daten'!CG100=1,1,0)</f>
        <v>0</v>
      </c>
      <c r="CH93">
        <f>IF('Qualitative Daten'!CH100=75,1,0)</f>
        <v>0</v>
      </c>
      <c r="CI93">
        <f>IF('Qualitative Daten'!CI100=50,1,0)</f>
        <v>0</v>
      </c>
      <c r="CJ93">
        <f>IF('Qualitative Daten'!CJ100=20,1,0)</f>
        <v>0</v>
      </c>
      <c r="CK93">
        <f>IF('Qualitative Daten'!CK100=45,1,0)</f>
        <v>0</v>
      </c>
      <c r="CL93">
        <f>IF('Qualitative Daten'!CL100=20,1,0)</f>
        <v>0</v>
      </c>
      <c r="CM93">
        <f>IF(OR('Qualitative Daten'!CM100="a+a+4+4",'Qualitative Daten'!CM100="2a+8",'Qualitative Daten'!CM100="2a+2*4",'Qualitative Daten'!CM100="a+4+a+4",'Qualitative Daten'!CM100="2*a+2*4",'Qualitative Daten'!CM100="a*2+4*2",'Qualitative Daten'!CM100="2(a+4)"),1,0)</f>
        <v>0</v>
      </c>
      <c r="CN93">
        <f>IF('Qualitative Daten'!CN100=0,1,0)</f>
        <v>1</v>
      </c>
      <c r="CO93">
        <f>IF('Qualitative Daten'!CO100=3,1,0)</f>
        <v>0</v>
      </c>
      <c r="CP93">
        <f>IF('Qualitative Daten'!CP100=698,1,0)</f>
        <v>0</v>
      </c>
      <c r="CQ93">
        <f>IF('Qualitative Daten'!CQ100=73,1,0)</f>
        <v>0</v>
      </c>
      <c r="CR93">
        <f>IF('Qualitative Daten'!CR100=37,1,0)</f>
        <v>0</v>
      </c>
      <c r="CS93">
        <f>IF('Qualitative Daten'!CS100=2,1,0)</f>
        <v>0</v>
      </c>
      <c r="CT93">
        <f>IF('Qualitative Daten'!CT100=3,1,0)</f>
        <v>0</v>
      </c>
      <c r="CU93">
        <f>IF('Qualitative Daten'!CU100=2,1,0)</f>
        <v>0</v>
      </c>
      <c r="CV93">
        <f>IF(OR('Qualitative Daten'!CV100="x+3",'Qualitative Daten'!CV100="3+x"),1,0)</f>
        <v>0</v>
      </c>
      <c r="CW93">
        <f>IF(OR('Qualitative Daten'!CW100="x-3",'Qualitative Daten'!CW100="-3+x"),1,0)</f>
        <v>0</v>
      </c>
      <c r="CX93">
        <f>IF(OR('Qualitative Daten'!CX100="2a",'Qualitative Daten'!CX100="a+a",'Qualitative Daten'!CX100="a*2",'Qualitative Daten'!CX100="2*a"),1,0)</f>
        <v>0</v>
      </c>
      <c r="CZ93">
        <f t="shared" si="10"/>
        <v>5</v>
      </c>
      <c r="DA93">
        <f t="shared" si="11"/>
        <v>95</v>
      </c>
      <c r="DB93">
        <f>COUNTIF('Qualitative Daten'!C100:CX100,999)</f>
        <v>0</v>
      </c>
      <c r="DC93">
        <f t="shared" si="12"/>
        <v>95</v>
      </c>
      <c r="DD93" s="2">
        <f t="shared" si="13"/>
        <v>0.05</v>
      </c>
      <c r="DE93" s="2">
        <f t="shared" si="14"/>
        <v>2.4390243902439025E-2</v>
      </c>
      <c r="DF93" s="2">
        <f t="shared" si="15"/>
        <v>7.1428571428571425E-2</v>
      </c>
      <c r="DG93" s="2">
        <f t="shared" si="16"/>
        <v>0.22222222222222221</v>
      </c>
      <c r="DH93" s="2">
        <f t="shared" si="17"/>
        <v>0</v>
      </c>
      <c r="DI93" s="2">
        <f t="shared" si="18"/>
        <v>0</v>
      </c>
      <c r="DJ93" s="2">
        <f t="shared" si="19"/>
        <v>8.3333333333333329E-2</v>
      </c>
    </row>
    <row r="94" spans="1:114" x14ac:dyDescent="0.35">
      <c r="A94">
        <f>'Qualitative Daten'!A101</f>
        <v>0</v>
      </c>
      <c r="B94">
        <f>'Qualitative Daten'!B101</f>
        <v>0</v>
      </c>
      <c r="C94">
        <f>IF('Qualitative Daten'!C101=7000,1,0)</f>
        <v>0</v>
      </c>
      <c r="D94">
        <f>IF('Qualitative Daten'!D101=5300,1,0)</f>
        <v>0</v>
      </c>
      <c r="E94">
        <f>IF('Qualitative Daten'!E101=4080,1,0)</f>
        <v>0</v>
      </c>
      <c r="F94">
        <f>IF('Qualitative Daten'!F101=12500,1,0)</f>
        <v>0</v>
      </c>
      <c r="G94">
        <f>IF('Qualitative Daten'!G101=9900,1,0)</f>
        <v>0</v>
      </c>
      <c r="H94">
        <f>IF('Qualitative Daten'!H101=4600,1,0)</f>
        <v>0</v>
      </c>
      <c r="I94">
        <f>IF('Qualitative Daten'!I101=4000,1,0)</f>
        <v>0</v>
      </c>
      <c r="J94">
        <f>IF('Qualitative Daten'!J101=6999,1,0)</f>
        <v>0</v>
      </c>
      <c r="K94">
        <f>IF('Qualitative Daten'!K101=2490,1,0)</f>
        <v>0</v>
      </c>
      <c r="L94">
        <f>IF('Qualitative Daten'!L101=3900,1,0)</f>
        <v>0</v>
      </c>
      <c r="M94">
        <f>IF('Qualitative Daten'!M101="&gt;",1,0)</f>
        <v>0</v>
      </c>
      <c r="N94">
        <f>IF('Qualitative Daten'!N101="&gt;",1,0)</f>
        <v>0</v>
      </c>
      <c r="O94">
        <f>IF('Qualitative Daten'!O101="&lt;",1,0)</f>
        <v>0</v>
      </c>
      <c r="P94">
        <f>IF('Qualitative Daten'!P101=500,1,0)</f>
        <v>0</v>
      </c>
      <c r="Q94">
        <f>IF('Qualitative Daten'!Q101=836,1,0)</f>
        <v>0</v>
      </c>
      <c r="R94">
        <f>IF('Qualitative Daten'!R101=4500,1,0)</f>
        <v>0</v>
      </c>
      <c r="S94">
        <f>IF('Qualitative Daten'!S101=64000,1,0)</f>
        <v>0</v>
      </c>
      <c r="T94">
        <f>IF('Qualitative Daten'!T101=699,1,0)</f>
        <v>0</v>
      </c>
      <c r="U94">
        <f>IF('Qualitative Daten'!U101=254,1,0)</f>
        <v>0</v>
      </c>
      <c r="V94">
        <f>IF('Qualitative Daten'!V101=2500,1,0)</f>
        <v>0</v>
      </c>
      <c r="W94">
        <f>IF('Qualitative Daten'!W101=49000,1,0)</f>
        <v>0</v>
      </c>
      <c r="X94">
        <f>IF('Qualitative Daten'!X101=45,1,0)</f>
        <v>0</v>
      </c>
      <c r="Y94">
        <f>IF('Qualitative Daten'!Y101=699,1,0)</f>
        <v>0</v>
      </c>
      <c r="Z94">
        <f>IF('Qualitative Daten'!Z101=51,1,0)</f>
        <v>0</v>
      </c>
      <c r="AA94">
        <f>IF('Qualitative Daten'!AA101=78,1,0)</f>
        <v>0</v>
      </c>
      <c r="AB94">
        <f>IF('Qualitative Daten'!AB101=6,1,0)</f>
        <v>0</v>
      </c>
      <c r="AC94">
        <f>IF('Qualitative Daten'!AC101=80,1,0)</f>
        <v>0</v>
      </c>
      <c r="AD94">
        <f>IF('Qualitative Daten'!AD101=32,1,0)</f>
        <v>0</v>
      </c>
      <c r="AE94">
        <f>IF('Qualitative Daten'!AE101=0,1,0)</f>
        <v>1</v>
      </c>
      <c r="AF94">
        <f>IF('Qualitative Daten'!AF101=35000,1,0)</f>
        <v>0</v>
      </c>
      <c r="AG94">
        <f>IF('Qualitative Daten'!AG101=1000,1,0)</f>
        <v>0</v>
      </c>
      <c r="AH94">
        <f>IF('Qualitative Daten'!AH101=8,1,0)</f>
        <v>0</v>
      </c>
      <c r="AI94">
        <f>IF('Qualitative Daten'!AI101=1,1,0)</f>
        <v>0</v>
      </c>
      <c r="AJ94">
        <f>IF('Qualitative Daten'!AJ101=7,1,0)</f>
        <v>0</v>
      </c>
      <c r="AK94">
        <f>IF('Qualitative Daten'!AK101=8,1,0)</f>
        <v>0</v>
      </c>
      <c r="AL94">
        <f>IF('Qualitative Daten'!AL101=600,1,0)</f>
        <v>0</v>
      </c>
      <c r="AM94">
        <f>IF('Qualitative Daten'!AM101=800,1,0)</f>
        <v>0</v>
      </c>
      <c r="AN94">
        <f>IF('Qualitative Daten'!AN101=42,1,0)</f>
        <v>0</v>
      </c>
      <c r="AO94">
        <f>IF('Qualitative Daten'!AO101=43,1,0)</f>
        <v>0</v>
      </c>
      <c r="AP94">
        <f>IF('Qualitative Daten'!AP101=9,1,0)</f>
        <v>0</v>
      </c>
      <c r="AQ94">
        <f>IF('Qualitative Daten'!AQ101=81,1,0)</f>
        <v>0</v>
      </c>
      <c r="AR94">
        <f>IF('Qualitative Daten'!AR101=1,1,0)</f>
        <v>0</v>
      </c>
      <c r="AS94">
        <f>IF('Qualitative Daten'!AS101=1,1,0)</f>
        <v>0</v>
      </c>
      <c r="AT94">
        <f>IF(OR('Qualitative Daten'!AT101=0.6,'Qualitative Daten'!AT101="3'5"),1,0)</f>
        <v>0</v>
      </c>
      <c r="AU94">
        <f>IF(OR('Qualitative Daten'!AU101=2.25,'Qualitative Daten'!AU101="2,1'4",'Qualitative Daten'!AU101="9'4"),1,0)</f>
        <v>0</v>
      </c>
      <c r="AV94">
        <f>IF('Qualitative Daten'!AV101=3,1,0)</f>
        <v>0</v>
      </c>
      <c r="AW94">
        <f>IF('Qualitative Daten'!AW101=6,1,0)</f>
        <v>0</v>
      </c>
      <c r="AX94">
        <f>IF('Qualitative Daten'!AX101=0,1,0)</f>
        <v>1</v>
      </c>
      <c r="AY94">
        <f>IF('Qualitative Daten'!AY101=3,1,0)</f>
        <v>0</v>
      </c>
      <c r="AZ94">
        <f>IF(OR('Qualitative Daten'!AZ101="7'5",'Qualitative Daten'!AZ101="1,2'5"),1,0)</f>
        <v>0</v>
      </c>
      <c r="BA94">
        <f>IF('Qualitative Daten'!BA101="1'8",1,0)</f>
        <v>0</v>
      </c>
      <c r="BB94">
        <f>IF('Qualitative Daten'!BB101="12'25",1,0)</f>
        <v>0</v>
      </c>
      <c r="BC94">
        <f>IF(OR('Qualitative Daten'!BC101="6'15",'Qualitative Daten'!BC101="2'5",'Qualitative Daten'!BC101="90'225",'Qualitative Daten'!BC101=0.4),1,0)</f>
        <v>0</v>
      </c>
      <c r="BD94">
        <f>IF(OR('Qualitative Daten'!BD101="9'2",'Qualitative Daten'!BD101=4.5,'Qualitative Daten'!BD101="4,1'2"),1,0)</f>
        <v>0</v>
      </c>
      <c r="BE94">
        <f>IF('Qualitative Daten'!BE101="15'16",1,0)</f>
        <v>0</v>
      </c>
      <c r="BF94">
        <f>IF('Qualitative Daten'!BF101=2.56,1,0)</f>
        <v>0</v>
      </c>
      <c r="BG94">
        <f>IF('Qualitative Daten'!BG101=1.49,1,0)</f>
        <v>0</v>
      </c>
      <c r="BH94">
        <f>IF('Qualitative Daten'!BH101=3.5,1,0)</f>
        <v>0</v>
      </c>
      <c r="BI94">
        <f>IF('Qualitative Daten'!BI101=4.82,1,0)</f>
        <v>0</v>
      </c>
      <c r="BJ94">
        <f>IF('Qualitative Daten'!BJ101=22.38,1,0)</f>
        <v>0</v>
      </c>
      <c r="BK94">
        <f>IF(AND('Qualitative Daten'!BK101&gt;2.6,'Qualitative Daten'!BK101&lt;&gt;999),1,0)</f>
        <v>0</v>
      </c>
      <c r="BL94">
        <f>IF('Qualitative Daten'!BL101&lt;0.06,1,0)</f>
        <v>1</v>
      </c>
      <c r="BM94">
        <f>IF(AND('Qualitative Daten'!BM101&gt;-2.5,'Qualitative Daten'!BM101&lt;&gt;999),1,0)</f>
        <v>1</v>
      </c>
      <c r="BN94">
        <f>IF('Qualitative Daten'!BN101&lt;-0.3,1,0)</f>
        <v>0</v>
      </c>
      <c r="BO94">
        <f>IF('Qualitative Daten'!BO101=-2,1,0)</f>
        <v>0</v>
      </c>
      <c r="BP94">
        <f>IF('Qualitative Daten'!BP101=-4,1,0)</f>
        <v>0</v>
      </c>
      <c r="BQ94">
        <f>IF('Qualitative Daten'!BQ101=-8,1,0)</f>
        <v>0</v>
      </c>
      <c r="BR94">
        <f>IF('Qualitative Daten'!BR101=-6,1,0)</f>
        <v>0</v>
      </c>
      <c r="BS94">
        <f>IF('Qualitative Daten'!BS101=15,1,0)</f>
        <v>0</v>
      </c>
      <c r="BT94">
        <f>IF('Qualitative Daten'!BT101=5,1,0)</f>
        <v>0</v>
      </c>
      <c r="BU94">
        <f>IF('Qualitative Daten'!BU101=2,1,0)</f>
        <v>0</v>
      </c>
      <c r="BV94">
        <f>IF('Qualitative Daten'!BV101=-12,1,0)</f>
        <v>0</v>
      </c>
      <c r="BW94">
        <f>IF('Qualitative Daten'!BW101=17,1,0)</f>
        <v>0</v>
      </c>
      <c r="BX94">
        <f>IF('Qualitative Daten'!BX101=-4,1,0)</f>
        <v>0</v>
      </c>
      <c r="BY94">
        <f>IF('Qualitative Daten'!BY101=2,1,0)</f>
        <v>0</v>
      </c>
      <c r="BZ94">
        <f>IF('Qualitative Daten'!BZ101=6,1,0)</f>
        <v>0</v>
      </c>
      <c r="CA94">
        <f>IF('Qualitative Daten'!CA101=12,1,0)</f>
        <v>0</v>
      </c>
      <c r="CB94">
        <f>IF('Qualitative Daten'!CB101=80,1,0)</f>
        <v>0</v>
      </c>
      <c r="CC94">
        <f>IF('Qualitative Daten'!CC101=750,1,0)</f>
        <v>0</v>
      </c>
      <c r="CD94">
        <f>IF('Qualitative Daten'!CD101=27,1,0)</f>
        <v>0</v>
      </c>
      <c r="CE94">
        <f>IF('Qualitative Daten'!CE101=200,1,0)</f>
        <v>0</v>
      </c>
      <c r="CF94">
        <f>IF('Qualitative Daten'!CF101=3,1,0)</f>
        <v>0</v>
      </c>
      <c r="CG94">
        <f>IF('Qualitative Daten'!CG101=1,1,0)</f>
        <v>0</v>
      </c>
      <c r="CH94">
        <f>IF('Qualitative Daten'!CH101=75,1,0)</f>
        <v>0</v>
      </c>
      <c r="CI94">
        <f>IF('Qualitative Daten'!CI101=50,1,0)</f>
        <v>0</v>
      </c>
      <c r="CJ94">
        <f>IF('Qualitative Daten'!CJ101=20,1,0)</f>
        <v>0</v>
      </c>
      <c r="CK94">
        <f>IF('Qualitative Daten'!CK101=45,1,0)</f>
        <v>0</v>
      </c>
      <c r="CL94">
        <f>IF('Qualitative Daten'!CL101=20,1,0)</f>
        <v>0</v>
      </c>
      <c r="CM94">
        <f>IF(OR('Qualitative Daten'!CM101="a+a+4+4",'Qualitative Daten'!CM101="2a+8",'Qualitative Daten'!CM101="2a+2*4",'Qualitative Daten'!CM101="a+4+a+4",'Qualitative Daten'!CM101="2*a+2*4",'Qualitative Daten'!CM101="a*2+4*2",'Qualitative Daten'!CM101="2(a+4)"),1,0)</f>
        <v>0</v>
      </c>
      <c r="CN94">
        <f>IF('Qualitative Daten'!CN101=0,1,0)</f>
        <v>1</v>
      </c>
      <c r="CO94">
        <f>IF('Qualitative Daten'!CO101=3,1,0)</f>
        <v>0</v>
      </c>
      <c r="CP94">
        <f>IF('Qualitative Daten'!CP101=698,1,0)</f>
        <v>0</v>
      </c>
      <c r="CQ94">
        <f>IF('Qualitative Daten'!CQ101=73,1,0)</f>
        <v>0</v>
      </c>
      <c r="CR94">
        <f>IF('Qualitative Daten'!CR101=37,1,0)</f>
        <v>0</v>
      </c>
      <c r="CS94">
        <f>IF('Qualitative Daten'!CS101=2,1,0)</f>
        <v>0</v>
      </c>
      <c r="CT94">
        <f>IF('Qualitative Daten'!CT101=3,1,0)</f>
        <v>0</v>
      </c>
      <c r="CU94">
        <f>IF('Qualitative Daten'!CU101=2,1,0)</f>
        <v>0</v>
      </c>
      <c r="CV94">
        <f>IF(OR('Qualitative Daten'!CV101="x+3",'Qualitative Daten'!CV101="3+x"),1,0)</f>
        <v>0</v>
      </c>
      <c r="CW94">
        <f>IF(OR('Qualitative Daten'!CW101="x-3",'Qualitative Daten'!CW101="-3+x"),1,0)</f>
        <v>0</v>
      </c>
      <c r="CX94">
        <f>IF(OR('Qualitative Daten'!CX101="2a",'Qualitative Daten'!CX101="a+a",'Qualitative Daten'!CX101="a*2",'Qualitative Daten'!CX101="2*a"),1,0)</f>
        <v>0</v>
      </c>
      <c r="CZ94">
        <f t="shared" si="10"/>
        <v>5</v>
      </c>
      <c r="DA94">
        <f t="shared" si="11"/>
        <v>95</v>
      </c>
      <c r="DB94">
        <f>COUNTIF('Qualitative Daten'!C101:CX101,999)</f>
        <v>0</v>
      </c>
      <c r="DC94">
        <f t="shared" si="12"/>
        <v>95</v>
      </c>
      <c r="DD94" s="2">
        <f t="shared" si="13"/>
        <v>0.05</v>
      </c>
      <c r="DE94" s="2">
        <f t="shared" si="14"/>
        <v>2.4390243902439025E-2</v>
      </c>
      <c r="DF94" s="2">
        <f t="shared" si="15"/>
        <v>7.1428571428571425E-2</v>
      </c>
      <c r="DG94" s="2">
        <f t="shared" si="16"/>
        <v>0.22222222222222221</v>
      </c>
      <c r="DH94" s="2">
        <f t="shared" si="17"/>
        <v>0</v>
      </c>
      <c r="DI94" s="2">
        <f t="shared" si="18"/>
        <v>0</v>
      </c>
      <c r="DJ94" s="2">
        <f t="shared" si="19"/>
        <v>8.3333333333333329E-2</v>
      </c>
    </row>
    <row r="95" spans="1:114" x14ac:dyDescent="0.35">
      <c r="A95">
        <f>'Qualitative Daten'!A102</f>
        <v>0</v>
      </c>
      <c r="B95">
        <f>'Qualitative Daten'!B102</f>
        <v>0</v>
      </c>
      <c r="C95">
        <f>IF('Qualitative Daten'!C102=7000,1,0)</f>
        <v>0</v>
      </c>
      <c r="D95">
        <f>IF('Qualitative Daten'!D102=5300,1,0)</f>
        <v>0</v>
      </c>
      <c r="E95">
        <f>IF('Qualitative Daten'!E102=4080,1,0)</f>
        <v>0</v>
      </c>
      <c r="F95">
        <f>IF('Qualitative Daten'!F102=12500,1,0)</f>
        <v>0</v>
      </c>
      <c r="G95">
        <f>IF('Qualitative Daten'!G102=9900,1,0)</f>
        <v>0</v>
      </c>
      <c r="H95">
        <f>IF('Qualitative Daten'!H102=4600,1,0)</f>
        <v>0</v>
      </c>
      <c r="I95">
        <f>IF('Qualitative Daten'!I102=4000,1,0)</f>
        <v>0</v>
      </c>
      <c r="J95">
        <f>IF('Qualitative Daten'!J102=6999,1,0)</f>
        <v>0</v>
      </c>
      <c r="K95">
        <f>IF('Qualitative Daten'!K102=2490,1,0)</f>
        <v>0</v>
      </c>
      <c r="L95">
        <f>IF('Qualitative Daten'!L102=3900,1,0)</f>
        <v>0</v>
      </c>
      <c r="M95">
        <f>IF('Qualitative Daten'!M102="&gt;",1,0)</f>
        <v>0</v>
      </c>
      <c r="N95">
        <f>IF('Qualitative Daten'!N102="&gt;",1,0)</f>
        <v>0</v>
      </c>
      <c r="O95">
        <f>IF('Qualitative Daten'!O102="&lt;",1,0)</f>
        <v>0</v>
      </c>
      <c r="P95">
        <f>IF('Qualitative Daten'!P102=500,1,0)</f>
        <v>0</v>
      </c>
      <c r="Q95">
        <f>IF('Qualitative Daten'!Q102=836,1,0)</f>
        <v>0</v>
      </c>
      <c r="R95">
        <f>IF('Qualitative Daten'!R102=4500,1,0)</f>
        <v>0</v>
      </c>
      <c r="S95">
        <f>IF('Qualitative Daten'!S102=64000,1,0)</f>
        <v>0</v>
      </c>
      <c r="T95">
        <f>IF('Qualitative Daten'!T102=699,1,0)</f>
        <v>0</v>
      </c>
      <c r="U95">
        <f>IF('Qualitative Daten'!U102=254,1,0)</f>
        <v>0</v>
      </c>
      <c r="V95">
        <f>IF('Qualitative Daten'!V102=2500,1,0)</f>
        <v>0</v>
      </c>
      <c r="W95">
        <f>IF('Qualitative Daten'!W102=49000,1,0)</f>
        <v>0</v>
      </c>
      <c r="X95">
        <f>IF('Qualitative Daten'!X102=45,1,0)</f>
        <v>0</v>
      </c>
      <c r="Y95">
        <f>IF('Qualitative Daten'!Y102=699,1,0)</f>
        <v>0</v>
      </c>
      <c r="Z95">
        <f>IF('Qualitative Daten'!Z102=51,1,0)</f>
        <v>0</v>
      </c>
      <c r="AA95">
        <f>IF('Qualitative Daten'!AA102=78,1,0)</f>
        <v>0</v>
      </c>
      <c r="AB95">
        <f>IF('Qualitative Daten'!AB102=6,1,0)</f>
        <v>0</v>
      </c>
      <c r="AC95">
        <f>IF('Qualitative Daten'!AC102=80,1,0)</f>
        <v>0</v>
      </c>
      <c r="AD95">
        <f>IF('Qualitative Daten'!AD102=32,1,0)</f>
        <v>0</v>
      </c>
      <c r="AE95">
        <f>IF('Qualitative Daten'!AE102=0,1,0)</f>
        <v>1</v>
      </c>
      <c r="AF95">
        <f>IF('Qualitative Daten'!AF102=35000,1,0)</f>
        <v>0</v>
      </c>
      <c r="AG95">
        <f>IF('Qualitative Daten'!AG102=1000,1,0)</f>
        <v>0</v>
      </c>
      <c r="AH95">
        <f>IF('Qualitative Daten'!AH102=8,1,0)</f>
        <v>0</v>
      </c>
      <c r="AI95">
        <f>IF('Qualitative Daten'!AI102=1,1,0)</f>
        <v>0</v>
      </c>
      <c r="AJ95">
        <f>IF('Qualitative Daten'!AJ102=7,1,0)</f>
        <v>0</v>
      </c>
      <c r="AK95">
        <f>IF('Qualitative Daten'!AK102=8,1,0)</f>
        <v>0</v>
      </c>
      <c r="AL95">
        <f>IF('Qualitative Daten'!AL102=600,1,0)</f>
        <v>0</v>
      </c>
      <c r="AM95">
        <f>IF('Qualitative Daten'!AM102=800,1,0)</f>
        <v>0</v>
      </c>
      <c r="AN95">
        <f>IF('Qualitative Daten'!AN102=42,1,0)</f>
        <v>0</v>
      </c>
      <c r="AO95">
        <f>IF('Qualitative Daten'!AO102=43,1,0)</f>
        <v>0</v>
      </c>
      <c r="AP95">
        <f>IF('Qualitative Daten'!AP102=9,1,0)</f>
        <v>0</v>
      </c>
      <c r="AQ95">
        <f>IF('Qualitative Daten'!AQ102=81,1,0)</f>
        <v>0</v>
      </c>
      <c r="AR95">
        <f>IF('Qualitative Daten'!AR102=1,1,0)</f>
        <v>0</v>
      </c>
      <c r="AS95">
        <f>IF('Qualitative Daten'!AS102=1,1,0)</f>
        <v>0</v>
      </c>
      <c r="AT95">
        <f>IF(OR('Qualitative Daten'!AT102=0.6,'Qualitative Daten'!AT102="3'5"),1,0)</f>
        <v>0</v>
      </c>
      <c r="AU95">
        <f>IF(OR('Qualitative Daten'!AU102=2.25,'Qualitative Daten'!AU102="2,1'4",'Qualitative Daten'!AU102="9'4"),1,0)</f>
        <v>0</v>
      </c>
      <c r="AV95">
        <f>IF('Qualitative Daten'!AV102=3,1,0)</f>
        <v>0</v>
      </c>
      <c r="AW95">
        <f>IF('Qualitative Daten'!AW102=6,1,0)</f>
        <v>0</v>
      </c>
      <c r="AX95">
        <f>IF('Qualitative Daten'!AX102=0,1,0)</f>
        <v>1</v>
      </c>
      <c r="AY95">
        <f>IF('Qualitative Daten'!AY102=3,1,0)</f>
        <v>0</v>
      </c>
      <c r="AZ95">
        <f>IF(OR('Qualitative Daten'!AZ102="7'5",'Qualitative Daten'!AZ102="1,2'5"),1,0)</f>
        <v>0</v>
      </c>
      <c r="BA95">
        <f>IF('Qualitative Daten'!BA102="1'8",1,0)</f>
        <v>0</v>
      </c>
      <c r="BB95">
        <f>IF('Qualitative Daten'!BB102="12'25",1,0)</f>
        <v>0</v>
      </c>
      <c r="BC95">
        <f>IF(OR('Qualitative Daten'!BC102="6'15",'Qualitative Daten'!BC102="2'5",'Qualitative Daten'!BC102="90'225",'Qualitative Daten'!BC102=0.4),1,0)</f>
        <v>0</v>
      </c>
      <c r="BD95">
        <f>IF(OR('Qualitative Daten'!BD102="9'2",'Qualitative Daten'!BD102=4.5,'Qualitative Daten'!BD102="4,1'2"),1,0)</f>
        <v>0</v>
      </c>
      <c r="BE95">
        <f>IF('Qualitative Daten'!BE102="15'16",1,0)</f>
        <v>0</v>
      </c>
      <c r="BF95">
        <f>IF('Qualitative Daten'!BF102=2.56,1,0)</f>
        <v>0</v>
      </c>
      <c r="BG95">
        <f>IF('Qualitative Daten'!BG102=1.49,1,0)</f>
        <v>0</v>
      </c>
      <c r="BH95">
        <f>IF('Qualitative Daten'!BH102=3.5,1,0)</f>
        <v>0</v>
      </c>
      <c r="BI95">
        <f>IF('Qualitative Daten'!BI102=4.82,1,0)</f>
        <v>0</v>
      </c>
      <c r="BJ95">
        <f>IF('Qualitative Daten'!BJ102=22.38,1,0)</f>
        <v>0</v>
      </c>
      <c r="BK95">
        <f>IF(AND('Qualitative Daten'!BK102&gt;2.6,'Qualitative Daten'!BK102&lt;&gt;999),1,0)</f>
        <v>0</v>
      </c>
      <c r="BL95">
        <f>IF('Qualitative Daten'!BL102&lt;0.06,1,0)</f>
        <v>1</v>
      </c>
      <c r="BM95">
        <f>IF(AND('Qualitative Daten'!BM102&gt;-2.5,'Qualitative Daten'!BM102&lt;&gt;999),1,0)</f>
        <v>1</v>
      </c>
      <c r="BN95">
        <f>IF('Qualitative Daten'!BN102&lt;-0.3,1,0)</f>
        <v>0</v>
      </c>
      <c r="BO95">
        <f>IF('Qualitative Daten'!BO102=-2,1,0)</f>
        <v>0</v>
      </c>
      <c r="BP95">
        <f>IF('Qualitative Daten'!BP102=-4,1,0)</f>
        <v>0</v>
      </c>
      <c r="BQ95">
        <f>IF('Qualitative Daten'!BQ102=-8,1,0)</f>
        <v>0</v>
      </c>
      <c r="BR95">
        <f>IF('Qualitative Daten'!BR102=-6,1,0)</f>
        <v>0</v>
      </c>
      <c r="BS95">
        <f>IF('Qualitative Daten'!BS102=15,1,0)</f>
        <v>0</v>
      </c>
      <c r="BT95">
        <f>IF('Qualitative Daten'!BT102=5,1,0)</f>
        <v>0</v>
      </c>
      <c r="BU95">
        <f>IF('Qualitative Daten'!BU102=2,1,0)</f>
        <v>0</v>
      </c>
      <c r="BV95">
        <f>IF('Qualitative Daten'!BV102=-12,1,0)</f>
        <v>0</v>
      </c>
      <c r="BW95">
        <f>IF('Qualitative Daten'!BW102=17,1,0)</f>
        <v>0</v>
      </c>
      <c r="BX95">
        <f>IF('Qualitative Daten'!BX102=-4,1,0)</f>
        <v>0</v>
      </c>
      <c r="BY95">
        <f>IF('Qualitative Daten'!BY102=2,1,0)</f>
        <v>0</v>
      </c>
      <c r="BZ95">
        <f>IF('Qualitative Daten'!BZ102=6,1,0)</f>
        <v>0</v>
      </c>
      <c r="CA95">
        <f>IF('Qualitative Daten'!CA102=12,1,0)</f>
        <v>0</v>
      </c>
      <c r="CB95">
        <f>IF('Qualitative Daten'!CB102=80,1,0)</f>
        <v>0</v>
      </c>
      <c r="CC95">
        <f>IF('Qualitative Daten'!CC102=750,1,0)</f>
        <v>0</v>
      </c>
      <c r="CD95">
        <f>IF('Qualitative Daten'!CD102=27,1,0)</f>
        <v>0</v>
      </c>
      <c r="CE95">
        <f>IF('Qualitative Daten'!CE102=200,1,0)</f>
        <v>0</v>
      </c>
      <c r="CF95">
        <f>IF('Qualitative Daten'!CF102=3,1,0)</f>
        <v>0</v>
      </c>
      <c r="CG95">
        <f>IF('Qualitative Daten'!CG102=1,1,0)</f>
        <v>0</v>
      </c>
      <c r="CH95">
        <f>IF('Qualitative Daten'!CH102=75,1,0)</f>
        <v>0</v>
      </c>
      <c r="CI95">
        <f>IF('Qualitative Daten'!CI102=50,1,0)</f>
        <v>0</v>
      </c>
      <c r="CJ95">
        <f>IF('Qualitative Daten'!CJ102=20,1,0)</f>
        <v>0</v>
      </c>
      <c r="CK95">
        <f>IF('Qualitative Daten'!CK102=45,1,0)</f>
        <v>0</v>
      </c>
      <c r="CL95">
        <f>IF('Qualitative Daten'!CL102=20,1,0)</f>
        <v>0</v>
      </c>
      <c r="CM95">
        <f>IF(OR('Qualitative Daten'!CM102="a+a+4+4",'Qualitative Daten'!CM102="2a+8",'Qualitative Daten'!CM102="2a+2*4",'Qualitative Daten'!CM102="a+4+a+4",'Qualitative Daten'!CM102="2*a+2*4",'Qualitative Daten'!CM102="a*2+4*2",'Qualitative Daten'!CM102="2(a+4)"),1,0)</f>
        <v>0</v>
      </c>
      <c r="CN95">
        <f>IF('Qualitative Daten'!CN102=0,1,0)</f>
        <v>1</v>
      </c>
      <c r="CO95">
        <f>IF('Qualitative Daten'!CO102=3,1,0)</f>
        <v>0</v>
      </c>
      <c r="CP95">
        <f>IF('Qualitative Daten'!CP102=698,1,0)</f>
        <v>0</v>
      </c>
      <c r="CQ95">
        <f>IF('Qualitative Daten'!CQ102=73,1,0)</f>
        <v>0</v>
      </c>
      <c r="CR95">
        <f>IF('Qualitative Daten'!CR102=37,1,0)</f>
        <v>0</v>
      </c>
      <c r="CS95">
        <f>IF('Qualitative Daten'!CS102=2,1,0)</f>
        <v>0</v>
      </c>
      <c r="CT95">
        <f>IF('Qualitative Daten'!CT102=3,1,0)</f>
        <v>0</v>
      </c>
      <c r="CU95">
        <f>IF('Qualitative Daten'!CU102=2,1,0)</f>
        <v>0</v>
      </c>
      <c r="CV95">
        <f>IF(OR('Qualitative Daten'!CV102="x+3",'Qualitative Daten'!CV102="3+x"),1,0)</f>
        <v>0</v>
      </c>
      <c r="CW95">
        <f>IF(OR('Qualitative Daten'!CW102="x-3",'Qualitative Daten'!CW102="-3+x"),1,0)</f>
        <v>0</v>
      </c>
      <c r="CX95">
        <f>IF(OR('Qualitative Daten'!CX102="2a",'Qualitative Daten'!CX102="a+a",'Qualitative Daten'!CX102="a*2",'Qualitative Daten'!CX102="2*a"),1,0)</f>
        <v>0</v>
      </c>
      <c r="CZ95">
        <f t="shared" si="10"/>
        <v>5</v>
      </c>
      <c r="DA95">
        <f t="shared" si="11"/>
        <v>95</v>
      </c>
      <c r="DB95">
        <f>COUNTIF('Qualitative Daten'!C102:CX102,999)</f>
        <v>0</v>
      </c>
      <c r="DC95">
        <f t="shared" si="12"/>
        <v>95</v>
      </c>
      <c r="DD95" s="2">
        <f t="shared" si="13"/>
        <v>0.05</v>
      </c>
      <c r="DE95" s="2">
        <f t="shared" si="14"/>
        <v>2.4390243902439025E-2</v>
      </c>
      <c r="DF95" s="2">
        <f t="shared" si="15"/>
        <v>7.1428571428571425E-2</v>
      </c>
      <c r="DG95" s="2">
        <f t="shared" si="16"/>
        <v>0.22222222222222221</v>
      </c>
      <c r="DH95" s="2">
        <f t="shared" si="17"/>
        <v>0</v>
      </c>
      <c r="DI95" s="2">
        <f t="shared" si="18"/>
        <v>0</v>
      </c>
      <c r="DJ95" s="2">
        <f t="shared" si="19"/>
        <v>8.3333333333333329E-2</v>
      </c>
    </row>
    <row r="96" spans="1:114" x14ac:dyDescent="0.35">
      <c r="A96">
        <f>'Qualitative Daten'!A103</f>
        <v>0</v>
      </c>
      <c r="B96">
        <f>'Qualitative Daten'!B103</f>
        <v>0</v>
      </c>
      <c r="C96">
        <f>IF('Qualitative Daten'!C103=7000,1,0)</f>
        <v>0</v>
      </c>
      <c r="D96">
        <f>IF('Qualitative Daten'!D103=5300,1,0)</f>
        <v>0</v>
      </c>
      <c r="E96">
        <f>IF('Qualitative Daten'!E103=4080,1,0)</f>
        <v>0</v>
      </c>
      <c r="F96">
        <f>IF('Qualitative Daten'!F103=12500,1,0)</f>
        <v>0</v>
      </c>
      <c r="G96">
        <f>IF('Qualitative Daten'!G103=9900,1,0)</f>
        <v>0</v>
      </c>
      <c r="H96">
        <f>IF('Qualitative Daten'!H103=4600,1,0)</f>
        <v>0</v>
      </c>
      <c r="I96">
        <f>IF('Qualitative Daten'!I103=4000,1,0)</f>
        <v>0</v>
      </c>
      <c r="J96">
        <f>IF('Qualitative Daten'!J103=6999,1,0)</f>
        <v>0</v>
      </c>
      <c r="K96">
        <f>IF('Qualitative Daten'!K103=2490,1,0)</f>
        <v>0</v>
      </c>
      <c r="L96">
        <f>IF('Qualitative Daten'!L103=3900,1,0)</f>
        <v>0</v>
      </c>
      <c r="M96">
        <f>IF('Qualitative Daten'!M103="&gt;",1,0)</f>
        <v>0</v>
      </c>
      <c r="N96">
        <f>IF('Qualitative Daten'!N103="&gt;",1,0)</f>
        <v>0</v>
      </c>
      <c r="O96">
        <f>IF('Qualitative Daten'!O103="&lt;",1,0)</f>
        <v>0</v>
      </c>
      <c r="P96">
        <f>IF('Qualitative Daten'!P103=500,1,0)</f>
        <v>0</v>
      </c>
      <c r="Q96">
        <f>IF('Qualitative Daten'!Q103=836,1,0)</f>
        <v>0</v>
      </c>
      <c r="R96">
        <f>IF('Qualitative Daten'!R103=4500,1,0)</f>
        <v>0</v>
      </c>
      <c r="S96">
        <f>IF('Qualitative Daten'!S103=64000,1,0)</f>
        <v>0</v>
      </c>
      <c r="T96">
        <f>IF('Qualitative Daten'!T103=699,1,0)</f>
        <v>0</v>
      </c>
      <c r="U96">
        <f>IF('Qualitative Daten'!U103=254,1,0)</f>
        <v>0</v>
      </c>
      <c r="V96">
        <f>IF('Qualitative Daten'!V103=2500,1,0)</f>
        <v>0</v>
      </c>
      <c r="W96">
        <f>IF('Qualitative Daten'!W103=49000,1,0)</f>
        <v>0</v>
      </c>
      <c r="X96">
        <f>IF('Qualitative Daten'!X103=45,1,0)</f>
        <v>0</v>
      </c>
      <c r="Y96">
        <f>IF('Qualitative Daten'!Y103=699,1,0)</f>
        <v>0</v>
      </c>
      <c r="Z96">
        <f>IF('Qualitative Daten'!Z103=51,1,0)</f>
        <v>0</v>
      </c>
      <c r="AA96">
        <f>IF('Qualitative Daten'!AA103=78,1,0)</f>
        <v>0</v>
      </c>
      <c r="AB96">
        <f>IF('Qualitative Daten'!AB103=6,1,0)</f>
        <v>0</v>
      </c>
      <c r="AC96">
        <f>IF('Qualitative Daten'!AC103=80,1,0)</f>
        <v>0</v>
      </c>
      <c r="AD96">
        <f>IF('Qualitative Daten'!AD103=32,1,0)</f>
        <v>0</v>
      </c>
      <c r="AE96">
        <f>IF('Qualitative Daten'!AE103=0,1,0)</f>
        <v>1</v>
      </c>
      <c r="AF96">
        <f>IF('Qualitative Daten'!AF103=35000,1,0)</f>
        <v>0</v>
      </c>
      <c r="AG96">
        <f>IF('Qualitative Daten'!AG103=1000,1,0)</f>
        <v>0</v>
      </c>
      <c r="AH96">
        <f>IF('Qualitative Daten'!AH103=8,1,0)</f>
        <v>0</v>
      </c>
      <c r="AI96">
        <f>IF('Qualitative Daten'!AI103=1,1,0)</f>
        <v>0</v>
      </c>
      <c r="AJ96">
        <f>IF('Qualitative Daten'!AJ103=7,1,0)</f>
        <v>0</v>
      </c>
      <c r="AK96">
        <f>IF('Qualitative Daten'!AK103=8,1,0)</f>
        <v>0</v>
      </c>
      <c r="AL96">
        <f>IF('Qualitative Daten'!AL103=600,1,0)</f>
        <v>0</v>
      </c>
      <c r="AM96">
        <f>IF('Qualitative Daten'!AM103=800,1,0)</f>
        <v>0</v>
      </c>
      <c r="AN96">
        <f>IF('Qualitative Daten'!AN103=42,1,0)</f>
        <v>0</v>
      </c>
      <c r="AO96">
        <f>IF('Qualitative Daten'!AO103=43,1,0)</f>
        <v>0</v>
      </c>
      <c r="AP96">
        <f>IF('Qualitative Daten'!AP103=9,1,0)</f>
        <v>0</v>
      </c>
      <c r="AQ96">
        <f>IF('Qualitative Daten'!AQ103=81,1,0)</f>
        <v>0</v>
      </c>
      <c r="AR96">
        <f>IF('Qualitative Daten'!AR103=1,1,0)</f>
        <v>0</v>
      </c>
      <c r="AS96">
        <f>IF('Qualitative Daten'!AS103=1,1,0)</f>
        <v>0</v>
      </c>
      <c r="AT96">
        <f>IF(OR('Qualitative Daten'!AT103=0.6,'Qualitative Daten'!AT103="3'5"),1,0)</f>
        <v>0</v>
      </c>
      <c r="AU96">
        <f>IF(OR('Qualitative Daten'!AU103=2.25,'Qualitative Daten'!AU103="2,1'4",'Qualitative Daten'!AU103="9'4"),1,0)</f>
        <v>0</v>
      </c>
      <c r="AV96">
        <f>IF('Qualitative Daten'!AV103=3,1,0)</f>
        <v>0</v>
      </c>
      <c r="AW96">
        <f>IF('Qualitative Daten'!AW103=6,1,0)</f>
        <v>0</v>
      </c>
      <c r="AX96">
        <f>IF('Qualitative Daten'!AX103=0,1,0)</f>
        <v>1</v>
      </c>
      <c r="AY96">
        <f>IF('Qualitative Daten'!AY103=3,1,0)</f>
        <v>0</v>
      </c>
      <c r="AZ96">
        <f>IF(OR('Qualitative Daten'!AZ103="7'5",'Qualitative Daten'!AZ103="1,2'5"),1,0)</f>
        <v>0</v>
      </c>
      <c r="BA96">
        <f>IF('Qualitative Daten'!BA103="1'8",1,0)</f>
        <v>0</v>
      </c>
      <c r="BB96">
        <f>IF('Qualitative Daten'!BB103="12'25",1,0)</f>
        <v>0</v>
      </c>
      <c r="BC96">
        <f>IF(OR('Qualitative Daten'!BC103="6'15",'Qualitative Daten'!BC103="2'5",'Qualitative Daten'!BC103="90'225",'Qualitative Daten'!BC103=0.4),1,0)</f>
        <v>0</v>
      </c>
      <c r="BD96">
        <f>IF(OR('Qualitative Daten'!BD103="9'2",'Qualitative Daten'!BD103=4.5,'Qualitative Daten'!BD103="4,1'2"),1,0)</f>
        <v>0</v>
      </c>
      <c r="BE96">
        <f>IF('Qualitative Daten'!BE103="15'16",1,0)</f>
        <v>0</v>
      </c>
      <c r="BF96">
        <f>IF('Qualitative Daten'!BF103=2.56,1,0)</f>
        <v>0</v>
      </c>
      <c r="BG96">
        <f>IF('Qualitative Daten'!BG103=1.49,1,0)</f>
        <v>0</v>
      </c>
      <c r="BH96">
        <f>IF('Qualitative Daten'!BH103=3.5,1,0)</f>
        <v>0</v>
      </c>
      <c r="BI96">
        <f>IF('Qualitative Daten'!BI103=4.82,1,0)</f>
        <v>0</v>
      </c>
      <c r="BJ96">
        <f>IF('Qualitative Daten'!BJ103=22.38,1,0)</f>
        <v>0</v>
      </c>
      <c r="BK96">
        <f>IF(AND('Qualitative Daten'!BK103&gt;2.6,'Qualitative Daten'!BK103&lt;&gt;999),1,0)</f>
        <v>0</v>
      </c>
      <c r="BL96">
        <f>IF('Qualitative Daten'!BL103&lt;0.06,1,0)</f>
        <v>1</v>
      </c>
      <c r="BM96">
        <f>IF(AND('Qualitative Daten'!BM103&gt;-2.5,'Qualitative Daten'!BM103&lt;&gt;999),1,0)</f>
        <v>1</v>
      </c>
      <c r="BN96">
        <f>IF('Qualitative Daten'!BN103&lt;-0.3,1,0)</f>
        <v>0</v>
      </c>
      <c r="BO96">
        <f>IF('Qualitative Daten'!BO103=-2,1,0)</f>
        <v>0</v>
      </c>
      <c r="BP96">
        <f>IF('Qualitative Daten'!BP103=-4,1,0)</f>
        <v>0</v>
      </c>
      <c r="BQ96">
        <f>IF('Qualitative Daten'!BQ103=-8,1,0)</f>
        <v>0</v>
      </c>
      <c r="BR96">
        <f>IF('Qualitative Daten'!BR103=-6,1,0)</f>
        <v>0</v>
      </c>
      <c r="BS96">
        <f>IF('Qualitative Daten'!BS103=15,1,0)</f>
        <v>0</v>
      </c>
      <c r="BT96">
        <f>IF('Qualitative Daten'!BT103=5,1,0)</f>
        <v>0</v>
      </c>
      <c r="BU96">
        <f>IF('Qualitative Daten'!BU103=2,1,0)</f>
        <v>0</v>
      </c>
      <c r="BV96">
        <f>IF('Qualitative Daten'!BV103=-12,1,0)</f>
        <v>0</v>
      </c>
      <c r="BW96">
        <f>IF('Qualitative Daten'!BW103=17,1,0)</f>
        <v>0</v>
      </c>
      <c r="BX96">
        <f>IF('Qualitative Daten'!BX103=-4,1,0)</f>
        <v>0</v>
      </c>
      <c r="BY96">
        <f>IF('Qualitative Daten'!BY103=2,1,0)</f>
        <v>0</v>
      </c>
      <c r="BZ96">
        <f>IF('Qualitative Daten'!BZ103=6,1,0)</f>
        <v>0</v>
      </c>
      <c r="CA96">
        <f>IF('Qualitative Daten'!CA103=12,1,0)</f>
        <v>0</v>
      </c>
      <c r="CB96">
        <f>IF('Qualitative Daten'!CB103=80,1,0)</f>
        <v>0</v>
      </c>
      <c r="CC96">
        <f>IF('Qualitative Daten'!CC103=750,1,0)</f>
        <v>0</v>
      </c>
      <c r="CD96">
        <f>IF('Qualitative Daten'!CD103=27,1,0)</f>
        <v>0</v>
      </c>
      <c r="CE96">
        <f>IF('Qualitative Daten'!CE103=200,1,0)</f>
        <v>0</v>
      </c>
      <c r="CF96">
        <f>IF('Qualitative Daten'!CF103=3,1,0)</f>
        <v>0</v>
      </c>
      <c r="CG96">
        <f>IF('Qualitative Daten'!CG103=1,1,0)</f>
        <v>0</v>
      </c>
      <c r="CH96">
        <f>IF('Qualitative Daten'!CH103=75,1,0)</f>
        <v>0</v>
      </c>
      <c r="CI96">
        <f>IF('Qualitative Daten'!CI103=50,1,0)</f>
        <v>0</v>
      </c>
      <c r="CJ96">
        <f>IF('Qualitative Daten'!CJ103=20,1,0)</f>
        <v>0</v>
      </c>
      <c r="CK96">
        <f>IF('Qualitative Daten'!CK103=45,1,0)</f>
        <v>0</v>
      </c>
      <c r="CL96">
        <f>IF('Qualitative Daten'!CL103=20,1,0)</f>
        <v>0</v>
      </c>
      <c r="CM96">
        <f>IF(OR('Qualitative Daten'!CM103="a+a+4+4",'Qualitative Daten'!CM103="2a+8",'Qualitative Daten'!CM103="2a+2*4",'Qualitative Daten'!CM103="a+4+a+4",'Qualitative Daten'!CM103="2*a+2*4",'Qualitative Daten'!CM103="a*2+4*2",'Qualitative Daten'!CM103="2(a+4)"),1,0)</f>
        <v>0</v>
      </c>
      <c r="CN96">
        <f>IF('Qualitative Daten'!CN103=0,1,0)</f>
        <v>1</v>
      </c>
      <c r="CO96">
        <f>IF('Qualitative Daten'!CO103=3,1,0)</f>
        <v>0</v>
      </c>
      <c r="CP96">
        <f>IF('Qualitative Daten'!CP103=698,1,0)</f>
        <v>0</v>
      </c>
      <c r="CQ96">
        <f>IF('Qualitative Daten'!CQ103=73,1,0)</f>
        <v>0</v>
      </c>
      <c r="CR96">
        <f>IF('Qualitative Daten'!CR103=37,1,0)</f>
        <v>0</v>
      </c>
      <c r="CS96">
        <f>IF('Qualitative Daten'!CS103=2,1,0)</f>
        <v>0</v>
      </c>
      <c r="CT96">
        <f>IF('Qualitative Daten'!CT103=3,1,0)</f>
        <v>0</v>
      </c>
      <c r="CU96">
        <f>IF('Qualitative Daten'!CU103=2,1,0)</f>
        <v>0</v>
      </c>
      <c r="CV96">
        <f>IF(OR('Qualitative Daten'!CV103="x+3",'Qualitative Daten'!CV103="3+x"),1,0)</f>
        <v>0</v>
      </c>
      <c r="CW96">
        <f>IF(OR('Qualitative Daten'!CW103="x-3",'Qualitative Daten'!CW103="-3+x"),1,0)</f>
        <v>0</v>
      </c>
      <c r="CX96">
        <f>IF(OR('Qualitative Daten'!CX103="2a",'Qualitative Daten'!CX103="a+a",'Qualitative Daten'!CX103="a*2",'Qualitative Daten'!CX103="2*a"),1,0)</f>
        <v>0</v>
      </c>
      <c r="CZ96">
        <f t="shared" si="10"/>
        <v>5</v>
      </c>
      <c r="DA96">
        <f t="shared" si="11"/>
        <v>95</v>
      </c>
      <c r="DB96">
        <f>COUNTIF('Qualitative Daten'!C103:CX103,999)</f>
        <v>0</v>
      </c>
      <c r="DC96">
        <f t="shared" si="12"/>
        <v>95</v>
      </c>
      <c r="DD96" s="2">
        <f t="shared" si="13"/>
        <v>0.05</v>
      </c>
      <c r="DE96" s="2">
        <f t="shared" si="14"/>
        <v>2.4390243902439025E-2</v>
      </c>
      <c r="DF96" s="2">
        <f t="shared" si="15"/>
        <v>7.1428571428571425E-2</v>
      </c>
      <c r="DG96" s="2">
        <f t="shared" si="16"/>
        <v>0.22222222222222221</v>
      </c>
      <c r="DH96" s="2">
        <f t="shared" si="17"/>
        <v>0</v>
      </c>
      <c r="DI96" s="2">
        <f t="shared" si="18"/>
        <v>0</v>
      </c>
      <c r="DJ96" s="2">
        <f t="shared" si="19"/>
        <v>8.3333333333333329E-2</v>
      </c>
    </row>
    <row r="97" spans="1:114" x14ac:dyDescent="0.35">
      <c r="A97">
        <f>'Qualitative Daten'!A104</f>
        <v>0</v>
      </c>
      <c r="B97">
        <f>'Qualitative Daten'!B104</f>
        <v>0</v>
      </c>
      <c r="C97">
        <f>IF('Qualitative Daten'!C104=7000,1,0)</f>
        <v>0</v>
      </c>
      <c r="D97">
        <f>IF('Qualitative Daten'!D104=5300,1,0)</f>
        <v>0</v>
      </c>
      <c r="E97">
        <f>IF('Qualitative Daten'!E104=4080,1,0)</f>
        <v>0</v>
      </c>
      <c r="F97">
        <f>IF('Qualitative Daten'!F104=12500,1,0)</f>
        <v>0</v>
      </c>
      <c r="G97">
        <f>IF('Qualitative Daten'!G104=9900,1,0)</f>
        <v>0</v>
      </c>
      <c r="H97">
        <f>IF('Qualitative Daten'!H104=4600,1,0)</f>
        <v>0</v>
      </c>
      <c r="I97">
        <f>IF('Qualitative Daten'!I104=4000,1,0)</f>
        <v>0</v>
      </c>
      <c r="J97">
        <f>IF('Qualitative Daten'!J104=6999,1,0)</f>
        <v>0</v>
      </c>
      <c r="K97">
        <f>IF('Qualitative Daten'!K104=2490,1,0)</f>
        <v>0</v>
      </c>
      <c r="L97">
        <f>IF('Qualitative Daten'!L104=3900,1,0)</f>
        <v>0</v>
      </c>
      <c r="M97">
        <f>IF('Qualitative Daten'!M104="&gt;",1,0)</f>
        <v>0</v>
      </c>
      <c r="N97">
        <f>IF('Qualitative Daten'!N104="&gt;",1,0)</f>
        <v>0</v>
      </c>
      <c r="O97">
        <f>IF('Qualitative Daten'!O104="&lt;",1,0)</f>
        <v>0</v>
      </c>
      <c r="P97">
        <f>IF('Qualitative Daten'!P104=500,1,0)</f>
        <v>0</v>
      </c>
      <c r="Q97">
        <f>IF('Qualitative Daten'!Q104=836,1,0)</f>
        <v>0</v>
      </c>
      <c r="R97">
        <f>IF('Qualitative Daten'!R104=4500,1,0)</f>
        <v>0</v>
      </c>
      <c r="S97">
        <f>IF('Qualitative Daten'!S104=64000,1,0)</f>
        <v>0</v>
      </c>
      <c r="T97">
        <f>IF('Qualitative Daten'!T104=699,1,0)</f>
        <v>0</v>
      </c>
      <c r="U97">
        <f>IF('Qualitative Daten'!U104=254,1,0)</f>
        <v>0</v>
      </c>
      <c r="V97">
        <f>IF('Qualitative Daten'!V104=2500,1,0)</f>
        <v>0</v>
      </c>
      <c r="W97">
        <f>IF('Qualitative Daten'!W104=49000,1,0)</f>
        <v>0</v>
      </c>
      <c r="X97">
        <f>IF('Qualitative Daten'!X104=45,1,0)</f>
        <v>0</v>
      </c>
      <c r="Y97">
        <f>IF('Qualitative Daten'!Y104=699,1,0)</f>
        <v>0</v>
      </c>
      <c r="Z97">
        <f>IF('Qualitative Daten'!Z104=51,1,0)</f>
        <v>0</v>
      </c>
      <c r="AA97">
        <f>IF('Qualitative Daten'!AA104=78,1,0)</f>
        <v>0</v>
      </c>
      <c r="AB97">
        <f>IF('Qualitative Daten'!AB104=6,1,0)</f>
        <v>0</v>
      </c>
      <c r="AC97">
        <f>IF('Qualitative Daten'!AC104=80,1,0)</f>
        <v>0</v>
      </c>
      <c r="AD97">
        <f>IF('Qualitative Daten'!AD104=32,1,0)</f>
        <v>0</v>
      </c>
      <c r="AE97">
        <f>IF('Qualitative Daten'!AE104=0,1,0)</f>
        <v>1</v>
      </c>
      <c r="AF97">
        <f>IF('Qualitative Daten'!AF104=35000,1,0)</f>
        <v>0</v>
      </c>
      <c r="AG97">
        <f>IF('Qualitative Daten'!AG104=1000,1,0)</f>
        <v>0</v>
      </c>
      <c r="AH97">
        <f>IF('Qualitative Daten'!AH104=8,1,0)</f>
        <v>0</v>
      </c>
      <c r="AI97">
        <f>IF('Qualitative Daten'!AI104=1,1,0)</f>
        <v>0</v>
      </c>
      <c r="AJ97">
        <f>IF('Qualitative Daten'!AJ104=7,1,0)</f>
        <v>0</v>
      </c>
      <c r="AK97">
        <f>IF('Qualitative Daten'!AK104=8,1,0)</f>
        <v>0</v>
      </c>
      <c r="AL97">
        <f>IF('Qualitative Daten'!AL104=600,1,0)</f>
        <v>0</v>
      </c>
      <c r="AM97">
        <f>IF('Qualitative Daten'!AM104=800,1,0)</f>
        <v>0</v>
      </c>
      <c r="AN97">
        <f>IF('Qualitative Daten'!AN104=42,1,0)</f>
        <v>0</v>
      </c>
      <c r="AO97">
        <f>IF('Qualitative Daten'!AO104=43,1,0)</f>
        <v>0</v>
      </c>
      <c r="AP97">
        <f>IF('Qualitative Daten'!AP104=9,1,0)</f>
        <v>0</v>
      </c>
      <c r="AQ97">
        <f>IF('Qualitative Daten'!AQ104=81,1,0)</f>
        <v>0</v>
      </c>
      <c r="AR97">
        <f>IF('Qualitative Daten'!AR104=1,1,0)</f>
        <v>0</v>
      </c>
      <c r="AS97">
        <f>IF('Qualitative Daten'!AS104=1,1,0)</f>
        <v>0</v>
      </c>
      <c r="AT97">
        <f>IF(OR('Qualitative Daten'!AT104=0.6,'Qualitative Daten'!AT104="3'5"),1,0)</f>
        <v>0</v>
      </c>
      <c r="AU97">
        <f>IF(OR('Qualitative Daten'!AU104=2.25,'Qualitative Daten'!AU104="2,1'4",'Qualitative Daten'!AU104="9'4"),1,0)</f>
        <v>0</v>
      </c>
      <c r="AV97">
        <f>IF('Qualitative Daten'!AV104=3,1,0)</f>
        <v>0</v>
      </c>
      <c r="AW97">
        <f>IF('Qualitative Daten'!AW104=6,1,0)</f>
        <v>0</v>
      </c>
      <c r="AX97">
        <f>IF('Qualitative Daten'!AX104=0,1,0)</f>
        <v>1</v>
      </c>
      <c r="AY97">
        <f>IF('Qualitative Daten'!AY104=3,1,0)</f>
        <v>0</v>
      </c>
      <c r="AZ97">
        <f>IF(OR('Qualitative Daten'!AZ104="7'5",'Qualitative Daten'!AZ104="1,2'5"),1,0)</f>
        <v>0</v>
      </c>
      <c r="BA97">
        <f>IF('Qualitative Daten'!BA104="1'8",1,0)</f>
        <v>0</v>
      </c>
      <c r="BB97">
        <f>IF('Qualitative Daten'!BB104="12'25",1,0)</f>
        <v>0</v>
      </c>
      <c r="BC97">
        <f>IF(OR('Qualitative Daten'!BC104="6'15",'Qualitative Daten'!BC104="2'5",'Qualitative Daten'!BC104="90'225",'Qualitative Daten'!BC104=0.4),1,0)</f>
        <v>0</v>
      </c>
      <c r="BD97">
        <f>IF(OR('Qualitative Daten'!BD104="9'2",'Qualitative Daten'!BD104=4.5,'Qualitative Daten'!BD104="4,1'2"),1,0)</f>
        <v>0</v>
      </c>
      <c r="BE97">
        <f>IF('Qualitative Daten'!BE104="15'16",1,0)</f>
        <v>0</v>
      </c>
      <c r="BF97">
        <f>IF('Qualitative Daten'!BF104=2.56,1,0)</f>
        <v>0</v>
      </c>
      <c r="BG97">
        <f>IF('Qualitative Daten'!BG104=1.49,1,0)</f>
        <v>0</v>
      </c>
      <c r="BH97">
        <f>IF('Qualitative Daten'!BH104=3.5,1,0)</f>
        <v>0</v>
      </c>
      <c r="BI97">
        <f>IF('Qualitative Daten'!BI104=4.82,1,0)</f>
        <v>0</v>
      </c>
      <c r="BJ97">
        <f>IF('Qualitative Daten'!BJ104=22.38,1,0)</f>
        <v>0</v>
      </c>
      <c r="BK97">
        <f>IF(AND('Qualitative Daten'!BK104&gt;2.6,'Qualitative Daten'!BK104&lt;&gt;999),1,0)</f>
        <v>0</v>
      </c>
      <c r="BL97">
        <f>IF('Qualitative Daten'!BL104&lt;0.06,1,0)</f>
        <v>1</v>
      </c>
      <c r="BM97">
        <f>IF(AND('Qualitative Daten'!BM104&gt;-2.5,'Qualitative Daten'!BM104&lt;&gt;999),1,0)</f>
        <v>1</v>
      </c>
      <c r="BN97">
        <f>IF('Qualitative Daten'!BN104&lt;-0.3,1,0)</f>
        <v>0</v>
      </c>
      <c r="BO97">
        <f>IF('Qualitative Daten'!BO104=-2,1,0)</f>
        <v>0</v>
      </c>
      <c r="BP97">
        <f>IF('Qualitative Daten'!BP104=-4,1,0)</f>
        <v>0</v>
      </c>
      <c r="BQ97">
        <f>IF('Qualitative Daten'!BQ104=-8,1,0)</f>
        <v>0</v>
      </c>
      <c r="BR97">
        <f>IF('Qualitative Daten'!BR104=-6,1,0)</f>
        <v>0</v>
      </c>
      <c r="BS97">
        <f>IF('Qualitative Daten'!BS104=15,1,0)</f>
        <v>0</v>
      </c>
      <c r="BT97">
        <f>IF('Qualitative Daten'!BT104=5,1,0)</f>
        <v>0</v>
      </c>
      <c r="BU97">
        <f>IF('Qualitative Daten'!BU104=2,1,0)</f>
        <v>0</v>
      </c>
      <c r="BV97">
        <f>IF('Qualitative Daten'!BV104=-12,1,0)</f>
        <v>0</v>
      </c>
      <c r="BW97">
        <f>IF('Qualitative Daten'!BW104=17,1,0)</f>
        <v>0</v>
      </c>
      <c r="BX97">
        <f>IF('Qualitative Daten'!BX104=-4,1,0)</f>
        <v>0</v>
      </c>
      <c r="BY97">
        <f>IF('Qualitative Daten'!BY104=2,1,0)</f>
        <v>0</v>
      </c>
      <c r="BZ97">
        <f>IF('Qualitative Daten'!BZ104=6,1,0)</f>
        <v>0</v>
      </c>
      <c r="CA97">
        <f>IF('Qualitative Daten'!CA104=12,1,0)</f>
        <v>0</v>
      </c>
      <c r="CB97">
        <f>IF('Qualitative Daten'!CB104=80,1,0)</f>
        <v>0</v>
      </c>
      <c r="CC97">
        <f>IF('Qualitative Daten'!CC104=750,1,0)</f>
        <v>0</v>
      </c>
      <c r="CD97">
        <f>IF('Qualitative Daten'!CD104=27,1,0)</f>
        <v>0</v>
      </c>
      <c r="CE97">
        <f>IF('Qualitative Daten'!CE104=200,1,0)</f>
        <v>0</v>
      </c>
      <c r="CF97">
        <f>IF('Qualitative Daten'!CF104=3,1,0)</f>
        <v>0</v>
      </c>
      <c r="CG97">
        <f>IF('Qualitative Daten'!CG104=1,1,0)</f>
        <v>0</v>
      </c>
      <c r="CH97">
        <f>IF('Qualitative Daten'!CH104=75,1,0)</f>
        <v>0</v>
      </c>
      <c r="CI97">
        <f>IF('Qualitative Daten'!CI104=50,1,0)</f>
        <v>0</v>
      </c>
      <c r="CJ97">
        <f>IF('Qualitative Daten'!CJ104=20,1,0)</f>
        <v>0</v>
      </c>
      <c r="CK97">
        <f>IF('Qualitative Daten'!CK104=45,1,0)</f>
        <v>0</v>
      </c>
      <c r="CL97">
        <f>IF('Qualitative Daten'!CL104=20,1,0)</f>
        <v>0</v>
      </c>
      <c r="CM97">
        <f>IF(OR('Qualitative Daten'!CM104="a+a+4+4",'Qualitative Daten'!CM104="2a+8",'Qualitative Daten'!CM104="2a+2*4",'Qualitative Daten'!CM104="a+4+a+4",'Qualitative Daten'!CM104="2*a+2*4",'Qualitative Daten'!CM104="a*2+4*2",'Qualitative Daten'!CM104="2(a+4)"),1,0)</f>
        <v>0</v>
      </c>
      <c r="CN97">
        <f>IF('Qualitative Daten'!CN104=0,1,0)</f>
        <v>1</v>
      </c>
      <c r="CO97">
        <f>IF('Qualitative Daten'!CO104=3,1,0)</f>
        <v>0</v>
      </c>
      <c r="CP97">
        <f>IF('Qualitative Daten'!CP104=698,1,0)</f>
        <v>0</v>
      </c>
      <c r="CQ97">
        <f>IF('Qualitative Daten'!CQ104=73,1,0)</f>
        <v>0</v>
      </c>
      <c r="CR97">
        <f>IF('Qualitative Daten'!CR104=37,1,0)</f>
        <v>0</v>
      </c>
      <c r="CS97">
        <f>IF('Qualitative Daten'!CS104=2,1,0)</f>
        <v>0</v>
      </c>
      <c r="CT97">
        <f>IF('Qualitative Daten'!CT104=3,1,0)</f>
        <v>0</v>
      </c>
      <c r="CU97">
        <f>IF('Qualitative Daten'!CU104=2,1,0)</f>
        <v>0</v>
      </c>
      <c r="CV97">
        <f>IF(OR('Qualitative Daten'!CV104="x+3",'Qualitative Daten'!CV104="3+x"),1,0)</f>
        <v>0</v>
      </c>
      <c r="CW97">
        <f>IF(OR('Qualitative Daten'!CW104="x-3",'Qualitative Daten'!CW104="-3+x"),1,0)</f>
        <v>0</v>
      </c>
      <c r="CX97">
        <f>IF(OR('Qualitative Daten'!CX104="2a",'Qualitative Daten'!CX104="a+a",'Qualitative Daten'!CX104="a*2",'Qualitative Daten'!CX104="2*a"),1,0)</f>
        <v>0</v>
      </c>
      <c r="CZ97">
        <f t="shared" si="10"/>
        <v>5</v>
      </c>
      <c r="DA97">
        <f t="shared" si="11"/>
        <v>95</v>
      </c>
      <c r="DB97">
        <f>COUNTIF('Qualitative Daten'!C104:CX104,999)</f>
        <v>0</v>
      </c>
      <c r="DC97">
        <f t="shared" si="12"/>
        <v>95</v>
      </c>
      <c r="DD97" s="2">
        <f t="shared" si="13"/>
        <v>0.05</v>
      </c>
      <c r="DE97" s="2">
        <f t="shared" si="14"/>
        <v>2.4390243902439025E-2</v>
      </c>
      <c r="DF97" s="2">
        <f t="shared" si="15"/>
        <v>7.1428571428571425E-2</v>
      </c>
      <c r="DG97" s="2">
        <f t="shared" si="16"/>
        <v>0.22222222222222221</v>
      </c>
      <c r="DH97" s="2">
        <f t="shared" si="17"/>
        <v>0</v>
      </c>
      <c r="DI97" s="2">
        <f t="shared" si="18"/>
        <v>0</v>
      </c>
      <c r="DJ97" s="2">
        <f t="shared" si="19"/>
        <v>8.3333333333333329E-2</v>
      </c>
    </row>
    <row r="98" spans="1:114" x14ac:dyDescent="0.35">
      <c r="A98">
        <f>'Qualitative Daten'!A105</f>
        <v>0</v>
      </c>
      <c r="B98">
        <f>'Qualitative Daten'!B105</f>
        <v>0</v>
      </c>
      <c r="C98">
        <f>IF('Qualitative Daten'!C105=7000,1,0)</f>
        <v>0</v>
      </c>
      <c r="D98">
        <f>IF('Qualitative Daten'!D105=5300,1,0)</f>
        <v>0</v>
      </c>
      <c r="E98">
        <f>IF('Qualitative Daten'!E105=4080,1,0)</f>
        <v>0</v>
      </c>
      <c r="F98">
        <f>IF('Qualitative Daten'!F105=12500,1,0)</f>
        <v>0</v>
      </c>
      <c r="G98">
        <f>IF('Qualitative Daten'!G105=9900,1,0)</f>
        <v>0</v>
      </c>
      <c r="H98">
        <f>IF('Qualitative Daten'!H105=4600,1,0)</f>
        <v>0</v>
      </c>
      <c r="I98">
        <f>IF('Qualitative Daten'!I105=4000,1,0)</f>
        <v>0</v>
      </c>
      <c r="J98">
        <f>IF('Qualitative Daten'!J105=6999,1,0)</f>
        <v>0</v>
      </c>
      <c r="K98">
        <f>IF('Qualitative Daten'!K105=2490,1,0)</f>
        <v>0</v>
      </c>
      <c r="L98">
        <f>IF('Qualitative Daten'!L105=3900,1,0)</f>
        <v>0</v>
      </c>
      <c r="M98">
        <f>IF('Qualitative Daten'!M105="&gt;",1,0)</f>
        <v>0</v>
      </c>
      <c r="N98">
        <f>IF('Qualitative Daten'!N105="&gt;",1,0)</f>
        <v>0</v>
      </c>
      <c r="O98">
        <f>IF('Qualitative Daten'!O105="&lt;",1,0)</f>
        <v>0</v>
      </c>
      <c r="P98">
        <f>IF('Qualitative Daten'!P105=500,1,0)</f>
        <v>0</v>
      </c>
      <c r="Q98">
        <f>IF('Qualitative Daten'!Q105=836,1,0)</f>
        <v>0</v>
      </c>
      <c r="R98">
        <f>IF('Qualitative Daten'!R105=4500,1,0)</f>
        <v>0</v>
      </c>
      <c r="S98">
        <f>IF('Qualitative Daten'!S105=64000,1,0)</f>
        <v>0</v>
      </c>
      <c r="T98">
        <f>IF('Qualitative Daten'!T105=699,1,0)</f>
        <v>0</v>
      </c>
      <c r="U98">
        <f>IF('Qualitative Daten'!U105=254,1,0)</f>
        <v>0</v>
      </c>
      <c r="V98">
        <f>IF('Qualitative Daten'!V105=2500,1,0)</f>
        <v>0</v>
      </c>
      <c r="W98">
        <f>IF('Qualitative Daten'!W105=49000,1,0)</f>
        <v>0</v>
      </c>
      <c r="X98">
        <f>IF('Qualitative Daten'!X105=45,1,0)</f>
        <v>0</v>
      </c>
      <c r="Y98">
        <f>IF('Qualitative Daten'!Y105=699,1,0)</f>
        <v>0</v>
      </c>
      <c r="Z98">
        <f>IF('Qualitative Daten'!Z105=51,1,0)</f>
        <v>0</v>
      </c>
      <c r="AA98">
        <f>IF('Qualitative Daten'!AA105=78,1,0)</f>
        <v>0</v>
      </c>
      <c r="AB98">
        <f>IF('Qualitative Daten'!AB105=6,1,0)</f>
        <v>0</v>
      </c>
      <c r="AC98">
        <f>IF('Qualitative Daten'!AC105=80,1,0)</f>
        <v>0</v>
      </c>
      <c r="AD98">
        <f>IF('Qualitative Daten'!AD105=32,1,0)</f>
        <v>0</v>
      </c>
      <c r="AE98">
        <f>IF('Qualitative Daten'!AE105=0,1,0)</f>
        <v>1</v>
      </c>
      <c r="AF98">
        <f>IF('Qualitative Daten'!AF105=35000,1,0)</f>
        <v>0</v>
      </c>
      <c r="AG98">
        <f>IF('Qualitative Daten'!AG105=1000,1,0)</f>
        <v>0</v>
      </c>
      <c r="AH98">
        <f>IF('Qualitative Daten'!AH105=8,1,0)</f>
        <v>0</v>
      </c>
      <c r="AI98">
        <f>IF('Qualitative Daten'!AI105=1,1,0)</f>
        <v>0</v>
      </c>
      <c r="AJ98">
        <f>IF('Qualitative Daten'!AJ105=7,1,0)</f>
        <v>0</v>
      </c>
      <c r="AK98">
        <f>IF('Qualitative Daten'!AK105=8,1,0)</f>
        <v>0</v>
      </c>
      <c r="AL98">
        <f>IF('Qualitative Daten'!AL105=600,1,0)</f>
        <v>0</v>
      </c>
      <c r="AM98">
        <f>IF('Qualitative Daten'!AM105=800,1,0)</f>
        <v>0</v>
      </c>
      <c r="AN98">
        <f>IF('Qualitative Daten'!AN105=42,1,0)</f>
        <v>0</v>
      </c>
      <c r="AO98">
        <f>IF('Qualitative Daten'!AO105=43,1,0)</f>
        <v>0</v>
      </c>
      <c r="AP98">
        <f>IF('Qualitative Daten'!AP105=9,1,0)</f>
        <v>0</v>
      </c>
      <c r="AQ98">
        <f>IF('Qualitative Daten'!AQ105=81,1,0)</f>
        <v>0</v>
      </c>
      <c r="AR98">
        <f>IF('Qualitative Daten'!AR105=1,1,0)</f>
        <v>0</v>
      </c>
      <c r="AS98">
        <f>IF('Qualitative Daten'!AS105=1,1,0)</f>
        <v>0</v>
      </c>
      <c r="AT98">
        <f>IF(OR('Qualitative Daten'!AT105=0.6,'Qualitative Daten'!AT105="3'5"),1,0)</f>
        <v>0</v>
      </c>
      <c r="AU98">
        <f>IF(OR('Qualitative Daten'!AU105=2.25,'Qualitative Daten'!AU105="2,1'4",'Qualitative Daten'!AU105="9'4"),1,0)</f>
        <v>0</v>
      </c>
      <c r="AV98">
        <f>IF('Qualitative Daten'!AV105=3,1,0)</f>
        <v>0</v>
      </c>
      <c r="AW98">
        <f>IF('Qualitative Daten'!AW105=6,1,0)</f>
        <v>0</v>
      </c>
      <c r="AX98">
        <f>IF('Qualitative Daten'!AX105=0,1,0)</f>
        <v>1</v>
      </c>
      <c r="AY98">
        <f>IF('Qualitative Daten'!AY105=3,1,0)</f>
        <v>0</v>
      </c>
      <c r="AZ98">
        <f>IF(OR('Qualitative Daten'!AZ105="7'5",'Qualitative Daten'!AZ105="1,2'5"),1,0)</f>
        <v>0</v>
      </c>
      <c r="BA98">
        <f>IF('Qualitative Daten'!BA105="1'8",1,0)</f>
        <v>0</v>
      </c>
      <c r="BB98">
        <f>IF('Qualitative Daten'!BB105="12'25",1,0)</f>
        <v>0</v>
      </c>
      <c r="BC98">
        <f>IF(OR('Qualitative Daten'!BC105="6'15",'Qualitative Daten'!BC105="2'5",'Qualitative Daten'!BC105="90'225",'Qualitative Daten'!BC105=0.4),1,0)</f>
        <v>0</v>
      </c>
      <c r="BD98">
        <f>IF(OR('Qualitative Daten'!BD105="9'2",'Qualitative Daten'!BD105=4.5,'Qualitative Daten'!BD105="4,1'2"),1,0)</f>
        <v>0</v>
      </c>
      <c r="BE98">
        <f>IF('Qualitative Daten'!BE105="15'16",1,0)</f>
        <v>0</v>
      </c>
      <c r="BF98">
        <f>IF('Qualitative Daten'!BF105=2.56,1,0)</f>
        <v>0</v>
      </c>
      <c r="BG98">
        <f>IF('Qualitative Daten'!BG105=1.49,1,0)</f>
        <v>0</v>
      </c>
      <c r="BH98">
        <f>IF('Qualitative Daten'!BH105=3.5,1,0)</f>
        <v>0</v>
      </c>
      <c r="BI98">
        <f>IF('Qualitative Daten'!BI105=4.82,1,0)</f>
        <v>0</v>
      </c>
      <c r="BJ98">
        <f>IF('Qualitative Daten'!BJ105=22.38,1,0)</f>
        <v>0</v>
      </c>
      <c r="BK98">
        <f>IF(AND('Qualitative Daten'!BK105&gt;2.6,'Qualitative Daten'!BK105&lt;&gt;999),1,0)</f>
        <v>0</v>
      </c>
      <c r="BL98">
        <f>IF('Qualitative Daten'!BL105&lt;0.06,1,0)</f>
        <v>1</v>
      </c>
      <c r="BM98">
        <f>IF(AND('Qualitative Daten'!BM105&gt;-2.5,'Qualitative Daten'!BM105&lt;&gt;999),1,0)</f>
        <v>1</v>
      </c>
      <c r="BN98">
        <f>IF('Qualitative Daten'!BN105&lt;-0.3,1,0)</f>
        <v>0</v>
      </c>
      <c r="BO98">
        <f>IF('Qualitative Daten'!BO105=-2,1,0)</f>
        <v>0</v>
      </c>
      <c r="BP98">
        <f>IF('Qualitative Daten'!BP105=-4,1,0)</f>
        <v>0</v>
      </c>
      <c r="BQ98">
        <f>IF('Qualitative Daten'!BQ105=-8,1,0)</f>
        <v>0</v>
      </c>
      <c r="BR98">
        <f>IF('Qualitative Daten'!BR105=-6,1,0)</f>
        <v>0</v>
      </c>
      <c r="BS98">
        <f>IF('Qualitative Daten'!BS105=15,1,0)</f>
        <v>0</v>
      </c>
      <c r="BT98">
        <f>IF('Qualitative Daten'!BT105=5,1,0)</f>
        <v>0</v>
      </c>
      <c r="BU98">
        <f>IF('Qualitative Daten'!BU105=2,1,0)</f>
        <v>0</v>
      </c>
      <c r="BV98">
        <f>IF('Qualitative Daten'!BV105=-12,1,0)</f>
        <v>0</v>
      </c>
      <c r="BW98">
        <f>IF('Qualitative Daten'!BW105=17,1,0)</f>
        <v>0</v>
      </c>
      <c r="BX98">
        <f>IF('Qualitative Daten'!BX105=-4,1,0)</f>
        <v>0</v>
      </c>
      <c r="BY98">
        <f>IF('Qualitative Daten'!BY105=2,1,0)</f>
        <v>0</v>
      </c>
      <c r="BZ98">
        <f>IF('Qualitative Daten'!BZ105=6,1,0)</f>
        <v>0</v>
      </c>
      <c r="CA98">
        <f>IF('Qualitative Daten'!CA105=12,1,0)</f>
        <v>0</v>
      </c>
      <c r="CB98">
        <f>IF('Qualitative Daten'!CB105=80,1,0)</f>
        <v>0</v>
      </c>
      <c r="CC98">
        <f>IF('Qualitative Daten'!CC105=750,1,0)</f>
        <v>0</v>
      </c>
      <c r="CD98">
        <f>IF('Qualitative Daten'!CD105=27,1,0)</f>
        <v>0</v>
      </c>
      <c r="CE98">
        <f>IF('Qualitative Daten'!CE105=200,1,0)</f>
        <v>0</v>
      </c>
      <c r="CF98">
        <f>IF('Qualitative Daten'!CF105=3,1,0)</f>
        <v>0</v>
      </c>
      <c r="CG98">
        <f>IF('Qualitative Daten'!CG105=1,1,0)</f>
        <v>0</v>
      </c>
      <c r="CH98">
        <f>IF('Qualitative Daten'!CH105=75,1,0)</f>
        <v>0</v>
      </c>
      <c r="CI98">
        <f>IF('Qualitative Daten'!CI105=50,1,0)</f>
        <v>0</v>
      </c>
      <c r="CJ98">
        <f>IF('Qualitative Daten'!CJ105=20,1,0)</f>
        <v>0</v>
      </c>
      <c r="CK98">
        <f>IF('Qualitative Daten'!CK105=45,1,0)</f>
        <v>0</v>
      </c>
      <c r="CL98">
        <f>IF('Qualitative Daten'!CL105=20,1,0)</f>
        <v>0</v>
      </c>
      <c r="CM98">
        <f>IF(OR('Qualitative Daten'!CM105="a+a+4+4",'Qualitative Daten'!CM105="2a+8",'Qualitative Daten'!CM105="2a+2*4",'Qualitative Daten'!CM105="a+4+a+4",'Qualitative Daten'!CM105="2*a+2*4",'Qualitative Daten'!CM105="a*2+4*2",'Qualitative Daten'!CM105="2(a+4)"),1,0)</f>
        <v>0</v>
      </c>
      <c r="CN98">
        <f>IF('Qualitative Daten'!CN105=0,1,0)</f>
        <v>1</v>
      </c>
      <c r="CO98">
        <f>IF('Qualitative Daten'!CO105=3,1,0)</f>
        <v>0</v>
      </c>
      <c r="CP98">
        <f>IF('Qualitative Daten'!CP105=698,1,0)</f>
        <v>0</v>
      </c>
      <c r="CQ98">
        <f>IF('Qualitative Daten'!CQ105=73,1,0)</f>
        <v>0</v>
      </c>
      <c r="CR98">
        <f>IF('Qualitative Daten'!CR105=37,1,0)</f>
        <v>0</v>
      </c>
      <c r="CS98">
        <f>IF('Qualitative Daten'!CS105=2,1,0)</f>
        <v>0</v>
      </c>
      <c r="CT98">
        <f>IF('Qualitative Daten'!CT105=3,1,0)</f>
        <v>0</v>
      </c>
      <c r="CU98">
        <f>IF('Qualitative Daten'!CU105=2,1,0)</f>
        <v>0</v>
      </c>
      <c r="CV98">
        <f>IF(OR('Qualitative Daten'!CV105="x+3",'Qualitative Daten'!CV105="3+x"),1,0)</f>
        <v>0</v>
      </c>
      <c r="CW98">
        <f>IF(OR('Qualitative Daten'!CW105="x-3",'Qualitative Daten'!CW105="-3+x"),1,0)</f>
        <v>0</v>
      </c>
      <c r="CX98">
        <f>IF(OR('Qualitative Daten'!CX105="2a",'Qualitative Daten'!CX105="a+a",'Qualitative Daten'!CX105="a*2",'Qualitative Daten'!CX105="2*a"),1,0)</f>
        <v>0</v>
      </c>
      <c r="CZ98">
        <f t="shared" si="10"/>
        <v>5</v>
      </c>
      <c r="DA98">
        <f t="shared" si="11"/>
        <v>95</v>
      </c>
      <c r="DB98">
        <f>COUNTIF('Qualitative Daten'!C105:CX105,999)</f>
        <v>0</v>
      </c>
      <c r="DC98">
        <f t="shared" si="12"/>
        <v>95</v>
      </c>
      <c r="DD98" s="2">
        <f t="shared" si="13"/>
        <v>0.05</v>
      </c>
      <c r="DE98" s="2">
        <f t="shared" si="14"/>
        <v>2.4390243902439025E-2</v>
      </c>
      <c r="DF98" s="2">
        <f t="shared" si="15"/>
        <v>7.1428571428571425E-2</v>
      </c>
      <c r="DG98" s="2">
        <f t="shared" si="16"/>
        <v>0.22222222222222221</v>
      </c>
      <c r="DH98" s="2">
        <f t="shared" si="17"/>
        <v>0</v>
      </c>
      <c r="DI98" s="2">
        <f t="shared" si="18"/>
        <v>0</v>
      </c>
      <c r="DJ98" s="2">
        <f t="shared" si="19"/>
        <v>8.3333333333333329E-2</v>
      </c>
    </row>
    <row r="99" spans="1:114" x14ac:dyDescent="0.35">
      <c r="A99">
        <f>'Qualitative Daten'!A106</f>
        <v>0</v>
      </c>
      <c r="B99">
        <f>'Qualitative Daten'!B106</f>
        <v>0</v>
      </c>
      <c r="C99">
        <f>IF('Qualitative Daten'!C106=7000,1,0)</f>
        <v>0</v>
      </c>
      <c r="D99">
        <f>IF('Qualitative Daten'!D106=5300,1,0)</f>
        <v>0</v>
      </c>
      <c r="E99">
        <f>IF('Qualitative Daten'!E106=4080,1,0)</f>
        <v>0</v>
      </c>
      <c r="F99">
        <f>IF('Qualitative Daten'!F106=12500,1,0)</f>
        <v>0</v>
      </c>
      <c r="G99">
        <f>IF('Qualitative Daten'!G106=9900,1,0)</f>
        <v>0</v>
      </c>
      <c r="H99">
        <f>IF('Qualitative Daten'!H106=4600,1,0)</f>
        <v>0</v>
      </c>
      <c r="I99">
        <f>IF('Qualitative Daten'!I106=4000,1,0)</f>
        <v>0</v>
      </c>
      <c r="J99">
        <f>IF('Qualitative Daten'!J106=6999,1,0)</f>
        <v>0</v>
      </c>
      <c r="K99">
        <f>IF('Qualitative Daten'!K106=2490,1,0)</f>
        <v>0</v>
      </c>
      <c r="L99">
        <f>IF('Qualitative Daten'!L106=3900,1,0)</f>
        <v>0</v>
      </c>
      <c r="M99">
        <f>IF('Qualitative Daten'!M106="&gt;",1,0)</f>
        <v>0</v>
      </c>
      <c r="N99">
        <f>IF('Qualitative Daten'!N106="&gt;",1,0)</f>
        <v>0</v>
      </c>
      <c r="O99">
        <f>IF('Qualitative Daten'!O106="&lt;",1,0)</f>
        <v>0</v>
      </c>
      <c r="P99">
        <f>IF('Qualitative Daten'!P106=500,1,0)</f>
        <v>0</v>
      </c>
      <c r="Q99">
        <f>IF('Qualitative Daten'!Q106=836,1,0)</f>
        <v>0</v>
      </c>
      <c r="R99">
        <f>IF('Qualitative Daten'!R106=4500,1,0)</f>
        <v>0</v>
      </c>
      <c r="S99">
        <f>IF('Qualitative Daten'!S106=64000,1,0)</f>
        <v>0</v>
      </c>
      <c r="T99">
        <f>IF('Qualitative Daten'!T106=699,1,0)</f>
        <v>0</v>
      </c>
      <c r="U99">
        <f>IF('Qualitative Daten'!U106=254,1,0)</f>
        <v>0</v>
      </c>
      <c r="V99">
        <f>IF('Qualitative Daten'!V106=2500,1,0)</f>
        <v>0</v>
      </c>
      <c r="W99">
        <f>IF('Qualitative Daten'!W106=49000,1,0)</f>
        <v>0</v>
      </c>
      <c r="X99">
        <f>IF('Qualitative Daten'!X106=45,1,0)</f>
        <v>0</v>
      </c>
      <c r="Y99">
        <f>IF('Qualitative Daten'!Y106=699,1,0)</f>
        <v>0</v>
      </c>
      <c r="Z99">
        <f>IF('Qualitative Daten'!Z106=51,1,0)</f>
        <v>0</v>
      </c>
      <c r="AA99">
        <f>IF('Qualitative Daten'!AA106=78,1,0)</f>
        <v>0</v>
      </c>
      <c r="AB99">
        <f>IF('Qualitative Daten'!AB106=6,1,0)</f>
        <v>0</v>
      </c>
      <c r="AC99">
        <f>IF('Qualitative Daten'!AC106=80,1,0)</f>
        <v>0</v>
      </c>
      <c r="AD99">
        <f>IF('Qualitative Daten'!AD106=32,1,0)</f>
        <v>0</v>
      </c>
      <c r="AE99">
        <f>IF('Qualitative Daten'!AE106=0,1,0)</f>
        <v>1</v>
      </c>
      <c r="AF99">
        <f>IF('Qualitative Daten'!AF106=35000,1,0)</f>
        <v>0</v>
      </c>
      <c r="AG99">
        <f>IF('Qualitative Daten'!AG106=1000,1,0)</f>
        <v>0</v>
      </c>
      <c r="AH99">
        <f>IF('Qualitative Daten'!AH106=8,1,0)</f>
        <v>0</v>
      </c>
      <c r="AI99">
        <f>IF('Qualitative Daten'!AI106=1,1,0)</f>
        <v>0</v>
      </c>
      <c r="AJ99">
        <f>IF('Qualitative Daten'!AJ106=7,1,0)</f>
        <v>0</v>
      </c>
      <c r="AK99">
        <f>IF('Qualitative Daten'!AK106=8,1,0)</f>
        <v>0</v>
      </c>
      <c r="AL99">
        <f>IF('Qualitative Daten'!AL106=600,1,0)</f>
        <v>0</v>
      </c>
      <c r="AM99">
        <f>IF('Qualitative Daten'!AM106=800,1,0)</f>
        <v>0</v>
      </c>
      <c r="AN99">
        <f>IF('Qualitative Daten'!AN106=42,1,0)</f>
        <v>0</v>
      </c>
      <c r="AO99">
        <f>IF('Qualitative Daten'!AO106=43,1,0)</f>
        <v>0</v>
      </c>
      <c r="AP99">
        <f>IF('Qualitative Daten'!AP106=9,1,0)</f>
        <v>0</v>
      </c>
      <c r="AQ99">
        <f>IF('Qualitative Daten'!AQ106=81,1,0)</f>
        <v>0</v>
      </c>
      <c r="AR99">
        <f>IF('Qualitative Daten'!AR106=1,1,0)</f>
        <v>0</v>
      </c>
      <c r="AS99">
        <f>IF('Qualitative Daten'!AS106=1,1,0)</f>
        <v>0</v>
      </c>
      <c r="AT99">
        <f>IF(OR('Qualitative Daten'!AT106=0.6,'Qualitative Daten'!AT106="3'5"),1,0)</f>
        <v>0</v>
      </c>
      <c r="AU99">
        <f>IF(OR('Qualitative Daten'!AU106=2.25,'Qualitative Daten'!AU106="2,1'4",'Qualitative Daten'!AU106="9'4"),1,0)</f>
        <v>0</v>
      </c>
      <c r="AV99">
        <f>IF('Qualitative Daten'!AV106=3,1,0)</f>
        <v>0</v>
      </c>
      <c r="AW99">
        <f>IF('Qualitative Daten'!AW106=6,1,0)</f>
        <v>0</v>
      </c>
      <c r="AX99">
        <f>IF('Qualitative Daten'!AX106=0,1,0)</f>
        <v>1</v>
      </c>
      <c r="AY99">
        <f>IF('Qualitative Daten'!AY106=3,1,0)</f>
        <v>0</v>
      </c>
      <c r="AZ99">
        <f>IF(OR('Qualitative Daten'!AZ106="7'5",'Qualitative Daten'!AZ106="1,2'5"),1,0)</f>
        <v>0</v>
      </c>
      <c r="BA99">
        <f>IF('Qualitative Daten'!BA106="1'8",1,0)</f>
        <v>0</v>
      </c>
      <c r="BB99">
        <f>IF('Qualitative Daten'!BB106="12'25",1,0)</f>
        <v>0</v>
      </c>
      <c r="BC99">
        <f>IF(OR('Qualitative Daten'!BC106="6'15",'Qualitative Daten'!BC106="2'5",'Qualitative Daten'!BC106="90'225",'Qualitative Daten'!BC106=0.4),1,0)</f>
        <v>0</v>
      </c>
      <c r="BD99">
        <f>IF(OR('Qualitative Daten'!BD106="9'2",'Qualitative Daten'!BD106=4.5,'Qualitative Daten'!BD106="4,1'2"),1,0)</f>
        <v>0</v>
      </c>
      <c r="BE99">
        <f>IF('Qualitative Daten'!BE106="15'16",1,0)</f>
        <v>0</v>
      </c>
      <c r="BF99">
        <f>IF('Qualitative Daten'!BF106=2.56,1,0)</f>
        <v>0</v>
      </c>
      <c r="BG99">
        <f>IF('Qualitative Daten'!BG106=1.49,1,0)</f>
        <v>0</v>
      </c>
      <c r="BH99">
        <f>IF('Qualitative Daten'!BH106=3.5,1,0)</f>
        <v>0</v>
      </c>
      <c r="BI99">
        <f>IF('Qualitative Daten'!BI106=4.82,1,0)</f>
        <v>0</v>
      </c>
      <c r="BJ99">
        <f>IF('Qualitative Daten'!BJ106=22.38,1,0)</f>
        <v>0</v>
      </c>
      <c r="BK99">
        <f>IF(AND('Qualitative Daten'!BK106&gt;2.6,'Qualitative Daten'!BK106&lt;&gt;999),1,0)</f>
        <v>0</v>
      </c>
      <c r="BL99">
        <f>IF('Qualitative Daten'!BL106&lt;0.06,1,0)</f>
        <v>1</v>
      </c>
      <c r="BM99">
        <f>IF(AND('Qualitative Daten'!BM106&gt;-2.5,'Qualitative Daten'!BM106&lt;&gt;999),1,0)</f>
        <v>1</v>
      </c>
      <c r="BN99">
        <f>IF('Qualitative Daten'!BN106&lt;-0.3,1,0)</f>
        <v>0</v>
      </c>
      <c r="BO99">
        <f>IF('Qualitative Daten'!BO106=-2,1,0)</f>
        <v>0</v>
      </c>
      <c r="BP99">
        <f>IF('Qualitative Daten'!BP106=-4,1,0)</f>
        <v>0</v>
      </c>
      <c r="BQ99">
        <f>IF('Qualitative Daten'!BQ106=-8,1,0)</f>
        <v>0</v>
      </c>
      <c r="BR99">
        <f>IF('Qualitative Daten'!BR106=-6,1,0)</f>
        <v>0</v>
      </c>
      <c r="BS99">
        <f>IF('Qualitative Daten'!BS106=15,1,0)</f>
        <v>0</v>
      </c>
      <c r="BT99">
        <f>IF('Qualitative Daten'!BT106=5,1,0)</f>
        <v>0</v>
      </c>
      <c r="BU99">
        <f>IF('Qualitative Daten'!BU106=2,1,0)</f>
        <v>0</v>
      </c>
      <c r="BV99">
        <f>IF('Qualitative Daten'!BV106=-12,1,0)</f>
        <v>0</v>
      </c>
      <c r="BW99">
        <f>IF('Qualitative Daten'!BW106=17,1,0)</f>
        <v>0</v>
      </c>
      <c r="BX99">
        <f>IF('Qualitative Daten'!BX106=-4,1,0)</f>
        <v>0</v>
      </c>
      <c r="BY99">
        <f>IF('Qualitative Daten'!BY106=2,1,0)</f>
        <v>0</v>
      </c>
      <c r="BZ99">
        <f>IF('Qualitative Daten'!BZ106=6,1,0)</f>
        <v>0</v>
      </c>
      <c r="CA99">
        <f>IF('Qualitative Daten'!CA106=12,1,0)</f>
        <v>0</v>
      </c>
      <c r="CB99">
        <f>IF('Qualitative Daten'!CB106=80,1,0)</f>
        <v>0</v>
      </c>
      <c r="CC99">
        <f>IF('Qualitative Daten'!CC106=750,1,0)</f>
        <v>0</v>
      </c>
      <c r="CD99">
        <f>IF('Qualitative Daten'!CD106=27,1,0)</f>
        <v>0</v>
      </c>
      <c r="CE99">
        <f>IF('Qualitative Daten'!CE106=200,1,0)</f>
        <v>0</v>
      </c>
      <c r="CF99">
        <f>IF('Qualitative Daten'!CF106=3,1,0)</f>
        <v>0</v>
      </c>
      <c r="CG99">
        <f>IF('Qualitative Daten'!CG106=1,1,0)</f>
        <v>0</v>
      </c>
      <c r="CH99">
        <f>IF('Qualitative Daten'!CH106=75,1,0)</f>
        <v>0</v>
      </c>
      <c r="CI99">
        <f>IF('Qualitative Daten'!CI106=50,1,0)</f>
        <v>0</v>
      </c>
      <c r="CJ99">
        <f>IF('Qualitative Daten'!CJ106=20,1,0)</f>
        <v>0</v>
      </c>
      <c r="CK99">
        <f>IF('Qualitative Daten'!CK106=45,1,0)</f>
        <v>0</v>
      </c>
      <c r="CL99">
        <f>IF('Qualitative Daten'!CL106=20,1,0)</f>
        <v>0</v>
      </c>
      <c r="CM99">
        <f>IF(OR('Qualitative Daten'!CM106="a+a+4+4",'Qualitative Daten'!CM106="2a+8",'Qualitative Daten'!CM106="2a+2*4",'Qualitative Daten'!CM106="a+4+a+4",'Qualitative Daten'!CM106="2*a+2*4",'Qualitative Daten'!CM106="a*2+4*2",'Qualitative Daten'!CM106="2(a+4)"),1,0)</f>
        <v>0</v>
      </c>
      <c r="CN99">
        <f>IF('Qualitative Daten'!CN106=0,1,0)</f>
        <v>1</v>
      </c>
      <c r="CO99">
        <f>IF('Qualitative Daten'!CO106=3,1,0)</f>
        <v>0</v>
      </c>
      <c r="CP99">
        <f>IF('Qualitative Daten'!CP106=698,1,0)</f>
        <v>0</v>
      </c>
      <c r="CQ99">
        <f>IF('Qualitative Daten'!CQ106=73,1,0)</f>
        <v>0</v>
      </c>
      <c r="CR99">
        <f>IF('Qualitative Daten'!CR106=37,1,0)</f>
        <v>0</v>
      </c>
      <c r="CS99">
        <f>IF('Qualitative Daten'!CS106=2,1,0)</f>
        <v>0</v>
      </c>
      <c r="CT99">
        <f>IF('Qualitative Daten'!CT106=3,1,0)</f>
        <v>0</v>
      </c>
      <c r="CU99">
        <f>IF('Qualitative Daten'!CU106=2,1,0)</f>
        <v>0</v>
      </c>
      <c r="CV99">
        <f>IF(OR('Qualitative Daten'!CV106="x+3",'Qualitative Daten'!CV106="3+x"),1,0)</f>
        <v>0</v>
      </c>
      <c r="CW99">
        <f>IF(OR('Qualitative Daten'!CW106="x-3",'Qualitative Daten'!CW106="-3+x"),1,0)</f>
        <v>0</v>
      </c>
      <c r="CX99">
        <f>IF(OR('Qualitative Daten'!CX106="2a",'Qualitative Daten'!CX106="a+a",'Qualitative Daten'!CX106="a*2",'Qualitative Daten'!CX106="2*a"),1,0)</f>
        <v>0</v>
      </c>
      <c r="CZ99">
        <f t="shared" si="10"/>
        <v>5</v>
      </c>
      <c r="DA99">
        <f t="shared" si="11"/>
        <v>95</v>
      </c>
      <c r="DB99">
        <f>COUNTIF('Qualitative Daten'!C106:CX106,999)</f>
        <v>0</v>
      </c>
      <c r="DC99">
        <f t="shared" si="12"/>
        <v>95</v>
      </c>
      <c r="DD99" s="2">
        <f t="shared" si="13"/>
        <v>0.05</v>
      </c>
      <c r="DE99" s="2">
        <f t="shared" si="14"/>
        <v>2.4390243902439025E-2</v>
      </c>
      <c r="DF99" s="2">
        <f t="shared" si="15"/>
        <v>7.1428571428571425E-2</v>
      </c>
      <c r="DG99" s="2">
        <f t="shared" si="16"/>
        <v>0.22222222222222221</v>
      </c>
      <c r="DH99" s="2">
        <f t="shared" si="17"/>
        <v>0</v>
      </c>
      <c r="DI99" s="2">
        <f t="shared" si="18"/>
        <v>0</v>
      </c>
      <c r="DJ99" s="2">
        <f t="shared" si="19"/>
        <v>8.3333333333333329E-2</v>
      </c>
    </row>
    <row r="100" spans="1:114" x14ac:dyDescent="0.35">
      <c r="A100">
        <f>'Qualitative Daten'!A107</f>
        <v>0</v>
      </c>
      <c r="B100">
        <f>'Qualitative Daten'!B107</f>
        <v>0</v>
      </c>
      <c r="C100">
        <f>IF('Qualitative Daten'!C107=7000,1,0)</f>
        <v>0</v>
      </c>
      <c r="D100">
        <f>IF('Qualitative Daten'!D107=5300,1,0)</f>
        <v>0</v>
      </c>
      <c r="E100">
        <f>IF('Qualitative Daten'!E107=4080,1,0)</f>
        <v>0</v>
      </c>
      <c r="F100">
        <f>IF('Qualitative Daten'!F107=12500,1,0)</f>
        <v>0</v>
      </c>
      <c r="G100">
        <f>IF('Qualitative Daten'!G107=9900,1,0)</f>
        <v>0</v>
      </c>
      <c r="H100">
        <f>IF('Qualitative Daten'!H107=4600,1,0)</f>
        <v>0</v>
      </c>
      <c r="I100">
        <f>IF('Qualitative Daten'!I107=4000,1,0)</f>
        <v>0</v>
      </c>
      <c r="J100">
        <f>IF('Qualitative Daten'!J107=6999,1,0)</f>
        <v>0</v>
      </c>
      <c r="K100">
        <f>IF('Qualitative Daten'!K107=2490,1,0)</f>
        <v>0</v>
      </c>
      <c r="L100">
        <f>IF('Qualitative Daten'!L107=3900,1,0)</f>
        <v>0</v>
      </c>
      <c r="M100">
        <f>IF('Qualitative Daten'!M107="&gt;",1,0)</f>
        <v>0</v>
      </c>
      <c r="N100">
        <f>IF('Qualitative Daten'!N107="&gt;",1,0)</f>
        <v>0</v>
      </c>
      <c r="O100">
        <f>IF('Qualitative Daten'!O107="&lt;",1,0)</f>
        <v>0</v>
      </c>
      <c r="P100">
        <f>IF('Qualitative Daten'!P107=500,1,0)</f>
        <v>0</v>
      </c>
      <c r="Q100">
        <f>IF('Qualitative Daten'!Q107=836,1,0)</f>
        <v>0</v>
      </c>
      <c r="R100">
        <f>IF('Qualitative Daten'!R107=4500,1,0)</f>
        <v>0</v>
      </c>
      <c r="S100">
        <f>IF('Qualitative Daten'!S107=64000,1,0)</f>
        <v>0</v>
      </c>
      <c r="T100">
        <f>IF('Qualitative Daten'!T107=699,1,0)</f>
        <v>0</v>
      </c>
      <c r="U100">
        <f>IF('Qualitative Daten'!U107=254,1,0)</f>
        <v>0</v>
      </c>
      <c r="V100">
        <f>IF('Qualitative Daten'!V107=2500,1,0)</f>
        <v>0</v>
      </c>
      <c r="W100">
        <f>IF('Qualitative Daten'!W107=49000,1,0)</f>
        <v>0</v>
      </c>
      <c r="X100">
        <f>IF('Qualitative Daten'!X107=45,1,0)</f>
        <v>0</v>
      </c>
      <c r="Y100">
        <f>IF('Qualitative Daten'!Y107=699,1,0)</f>
        <v>0</v>
      </c>
      <c r="Z100">
        <f>IF('Qualitative Daten'!Z107=51,1,0)</f>
        <v>0</v>
      </c>
      <c r="AA100">
        <f>IF('Qualitative Daten'!AA107=78,1,0)</f>
        <v>0</v>
      </c>
      <c r="AB100">
        <f>IF('Qualitative Daten'!AB107=6,1,0)</f>
        <v>0</v>
      </c>
      <c r="AC100">
        <f>IF('Qualitative Daten'!AC107=80,1,0)</f>
        <v>0</v>
      </c>
      <c r="AD100">
        <f>IF('Qualitative Daten'!AD107=32,1,0)</f>
        <v>0</v>
      </c>
      <c r="AE100">
        <f>IF('Qualitative Daten'!AE107=0,1,0)</f>
        <v>1</v>
      </c>
      <c r="AF100">
        <f>IF('Qualitative Daten'!AF107=35000,1,0)</f>
        <v>0</v>
      </c>
      <c r="AG100">
        <f>IF('Qualitative Daten'!AG107=1000,1,0)</f>
        <v>0</v>
      </c>
      <c r="AH100">
        <f>IF('Qualitative Daten'!AH107=8,1,0)</f>
        <v>0</v>
      </c>
      <c r="AI100">
        <f>IF('Qualitative Daten'!AI107=1,1,0)</f>
        <v>0</v>
      </c>
      <c r="AJ100">
        <f>IF('Qualitative Daten'!AJ107=7,1,0)</f>
        <v>0</v>
      </c>
      <c r="AK100">
        <f>IF('Qualitative Daten'!AK107=8,1,0)</f>
        <v>0</v>
      </c>
      <c r="AL100">
        <f>IF('Qualitative Daten'!AL107=600,1,0)</f>
        <v>0</v>
      </c>
      <c r="AM100">
        <f>IF('Qualitative Daten'!AM107=800,1,0)</f>
        <v>0</v>
      </c>
      <c r="AN100">
        <f>IF('Qualitative Daten'!AN107=42,1,0)</f>
        <v>0</v>
      </c>
      <c r="AO100">
        <f>IF('Qualitative Daten'!AO107=43,1,0)</f>
        <v>0</v>
      </c>
      <c r="AP100">
        <f>IF('Qualitative Daten'!AP107=9,1,0)</f>
        <v>0</v>
      </c>
      <c r="AQ100">
        <f>IF('Qualitative Daten'!AQ107=81,1,0)</f>
        <v>0</v>
      </c>
      <c r="AR100">
        <f>IF('Qualitative Daten'!AR107=1,1,0)</f>
        <v>0</v>
      </c>
      <c r="AS100">
        <f>IF('Qualitative Daten'!AS107=1,1,0)</f>
        <v>0</v>
      </c>
      <c r="AT100">
        <f>IF(OR('Qualitative Daten'!AT107=0.6,'Qualitative Daten'!AT107="3'5"),1,0)</f>
        <v>0</v>
      </c>
      <c r="AU100">
        <f>IF(OR('Qualitative Daten'!AU107=2.25,'Qualitative Daten'!AU107="2,1'4",'Qualitative Daten'!AU107="9'4"),1,0)</f>
        <v>0</v>
      </c>
      <c r="AV100">
        <f>IF('Qualitative Daten'!AV107=3,1,0)</f>
        <v>0</v>
      </c>
      <c r="AW100">
        <f>IF('Qualitative Daten'!AW107=6,1,0)</f>
        <v>0</v>
      </c>
      <c r="AX100">
        <f>IF('Qualitative Daten'!AX107=0,1,0)</f>
        <v>1</v>
      </c>
      <c r="AY100">
        <f>IF('Qualitative Daten'!AY107=3,1,0)</f>
        <v>0</v>
      </c>
      <c r="AZ100">
        <f>IF(OR('Qualitative Daten'!AZ107="7'5",'Qualitative Daten'!AZ107="1,2'5"),1,0)</f>
        <v>0</v>
      </c>
      <c r="BA100">
        <f>IF('Qualitative Daten'!BA107="1'8",1,0)</f>
        <v>0</v>
      </c>
      <c r="BB100">
        <f>IF('Qualitative Daten'!BB107="12'25",1,0)</f>
        <v>0</v>
      </c>
      <c r="BC100">
        <f>IF(OR('Qualitative Daten'!BC107="6'15",'Qualitative Daten'!BC107="2'5",'Qualitative Daten'!BC107="90'225",'Qualitative Daten'!BC107=0.4),1,0)</f>
        <v>0</v>
      </c>
      <c r="BD100">
        <f>IF(OR('Qualitative Daten'!BD107="9'2",'Qualitative Daten'!BD107=4.5,'Qualitative Daten'!BD107="4,1'2"),1,0)</f>
        <v>0</v>
      </c>
      <c r="BE100">
        <f>IF('Qualitative Daten'!BE107="15'16",1,0)</f>
        <v>0</v>
      </c>
      <c r="BF100">
        <f>IF('Qualitative Daten'!BF107=2.56,1,0)</f>
        <v>0</v>
      </c>
      <c r="BG100">
        <f>IF('Qualitative Daten'!BG107=1.49,1,0)</f>
        <v>0</v>
      </c>
      <c r="BH100">
        <f>IF('Qualitative Daten'!BH107=3.5,1,0)</f>
        <v>0</v>
      </c>
      <c r="BI100">
        <f>IF('Qualitative Daten'!BI107=4.82,1,0)</f>
        <v>0</v>
      </c>
      <c r="BJ100">
        <f>IF('Qualitative Daten'!BJ107=22.38,1,0)</f>
        <v>0</v>
      </c>
      <c r="BK100">
        <f>IF(AND('Qualitative Daten'!BK107&gt;2.6,'Qualitative Daten'!BK107&lt;&gt;999),1,0)</f>
        <v>0</v>
      </c>
      <c r="BL100">
        <f>IF('Qualitative Daten'!BL107&lt;0.06,1,0)</f>
        <v>1</v>
      </c>
      <c r="BM100">
        <f>IF(AND('Qualitative Daten'!BM107&gt;-2.5,'Qualitative Daten'!BM107&lt;&gt;999),1,0)</f>
        <v>1</v>
      </c>
      <c r="BN100">
        <f>IF('Qualitative Daten'!BN107&lt;-0.3,1,0)</f>
        <v>0</v>
      </c>
      <c r="BO100">
        <f>IF('Qualitative Daten'!BO107=-2,1,0)</f>
        <v>0</v>
      </c>
      <c r="BP100">
        <f>IF('Qualitative Daten'!BP107=-4,1,0)</f>
        <v>0</v>
      </c>
      <c r="BQ100">
        <f>IF('Qualitative Daten'!BQ107=-8,1,0)</f>
        <v>0</v>
      </c>
      <c r="BR100">
        <f>IF('Qualitative Daten'!BR107=-6,1,0)</f>
        <v>0</v>
      </c>
      <c r="BS100">
        <f>IF('Qualitative Daten'!BS107=15,1,0)</f>
        <v>0</v>
      </c>
      <c r="BT100">
        <f>IF('Qualitative Daten'!BT107=5,1,0)</f>
        <v>0</v>
      </c>
      <c r="BU100">
        <f>IF('Qualitative Daten'!BU107=2,1,0)</f>
        <v>0</v>
      </c>
      <c r="BV100">
        <f>IF('Qualitative Daten'!BV107=-12,1,0)</f>
        <v>0</v>
      </c>
      <c r="BW100">
        <f>IF('Qualitative Daten'!BW107=17,1,0)</f>
        <v>0</v>
      </c>
      <c r="BX100">
        <f>IF('Qualitative Daten'!BX107=-4,1,0)</f>
        <v>0</v>
      </c>
      <c r="BY100">
        <f>IF('Qualitative Daten'!BY107=2,1,0)</f>
        <v>0</v>
      </c>
      <c r="BZ100">
        <f>IF('Qualitative Daten'!BZ107=6,1,0)</f>
        <v>0</v>
      </c>
      <c r="CA100">
        <f>IF('Qualitative Daten'!CA107=12,1,0)</f>
        <v>0</v>
      </c>
      <c r="CB100">
        <f>IF('Qualitative Daten'!CB107=80,1,0)</f>
        <v>0</v>
      </c>
      <c r="CC100">
        <f>IF('Qualitative Daten'!CC107=750,1,0)</f>
        <v>0</v>
      </c>
      <c r="CD100">
        <f>IF('Qualitative Daten'!CD107=27,1,0)</f>
        <v>0</v>
      </c>
      <c r="CE100">
        <f>IF('Qualitative Daten'!CE107=200,1,0)</f>
        <v>0</v>
      </c>
      <c r="CF100">
        <f>IF('Qualitative Daten'!CF107=3,1,0)</f>
        <v>0</v>
      </c>
      <c r="CG100">
        <f>IF('Qualitative Daten'!CG107=1,1,0)</f>
        <v>0</v>
      </c>
      <c r="CH100">
        <f>IF('Qualitative Daten'!CH107=75,1,0)</f>
        <v>0</v>
      </c>
      <c r="CI100">
        <f>IF('Qualitative Daten'!CI107=50,1,0)</f>
        <v>0</v>
      </c>
      <c r="CJ100">
        <f>IF('Qualitative Daten'!CJ107=20,1,0)</f>
        <v>0</v>
      </c>
      <c r="CK100">
        <f>IF('Qualitative Daten'!CK107=45,1,0)</f>
        <v>0</v>
      </c>
      <c r="CL100">
        <f>IF('Qualitative Daten'!CL107=20,1,0)</f>
        <v>0</v>
      </c>
      <c r="CM100">
        <f>IF(OR('Qualitative Daten'!CM107="a+a+4+4",'Qualitative Daten'!CM107="2a+8",'Qualitative Daten'!CM107="2a+2*4",'Qualitative Daten'!CM107="a+4+a+4",'Qualitative Daten'!CM107="2*a+2*4",'Qualitative Daten'!CM107="a*2+4*2",'Qualitative Daten'!CM107="2(a+4)"),1,0)</f>
        <v>0</v>
      </c>
      <c r="CN100">
        <f>IF('Qualitative Daten'!CN107=0,1,0)</f>
        <v>1</v>
      </c>
      <c r="CO100">
        <f>IF('Qualitative Daten'!CO107=3,1,0)</f>
        <v>0</v>
      </c>
      <c r="CP100">
        <f>IF('Qualitative Daten'!CP107=698,1,0)</f>
        <v>0</v>
      </c>
      <c r="CQ100">
        <f>IF('Qualitative Daten'!CQ107=73,1,0)</f>
        <v>0</v>
      </c>
      <c r="CR100">
        <f>IF('Qualitative Daten'!CR107=37,1,0)</f>
        <v>0</v>
      </c>
      <c r="CS100">
        <f>IF('Qualitative Daten'!CS107=2,1,0)</f>
        <v>0</v>
      </c>
      <c r="CT100">
        <f>IF('Qualitative Daten'!CT107=3,1,0)</f>
        <v>0</v>
      </c>
      <c r="CU100">
        <f>IF('Qualitative Daten'!CU107=2,1,0)</f>
        <v>0</v>
      </c>
      <c r="CV100">
        <f>IF(OR('Qualitative Daten'!CV107="x+3",'Qualitative Daten'!CV107="3+x"),1,0)</f>
        <v>0</v>
      </c>
      <c r="CW100">
        <f>IF(OR('Qualitative Daten'!CW107="x-3",'Qualitative Daten'!CW107="-3+x"),1,0)</f>
        <v>0</v>
      </c>
      <c r="CX100">
        <f>IF(OR('Qualitative Daten'!CX107="2a",'Qualitative Daten'!CX107="a+a",'Qualitative Daten'!CX107="a*2",'Qualitative Daten'!CX107="2*a"),1,0)</f>
        <v>0</v>
      </c>
      <c r="CZ100">
        <f t="shared" si="10"/>
        <v>5</v>
      </c>
      <c r="DA100">
        <f t="shared" si="11"/>
        <v>95</v>
      </c>
      <c r="DB100">
        <f>COUNTIF('Qualitative Daten'!C107:CX107,999)</f>
        <v>0</v>
      </c>
      <c r="DC100">
        <f t="shared" si="12"/>
        <v>95</v>
      </c>
      <c r="DD100" s="2">
        <f t="shared" si="13"/>
        <v>0.05</v>
      </c>
      <c r="DE100" s="2">
        <f t="shared" si="14"/>
        <v>2.4390243902439025E-2</v>
      </c>
      <c r="DF100" s="2">
        <f t="shared" si="15"/>
        <v>7.1428571428571425E-2</v>
      </c>
      <c r="DG100" s="2">
        <f t="shared" si="16"/>
        <v>0.22222222222222221</v>
      </c>
      <c r="DH100" s="2">
        <f t="shared" si="17"/>
        <v>0</v>
      </c>
      <c r="DI100" s="2">
        <f t="shared" si="18"/>
        <v>0</v>
      </c>
      <c r="DJ100" s="2">
        <f t="shared" si="19"/>
        <v>8.3333333333333329E-2</v>
      </c>
    </row>
    <row r="101" spans="1:114" x14ac:dyDescent="0.35">
      <c r="A101">
        <f>'Qualitative Daten'!A108</f>
        <v>0</v>
      </c>
      <c r="B101">
        <f>'Qualitative Daten'!B108</f>
        <v>0</v>
      </c>
      <c r="C101">
        <f>IF('Qualitative Daten'!C108=7000,1,0)</f>
        <v>0</v>
      </c>
      <c r="D101">
        <f>IF('Qualitative Daten'!D108=5300,1,0)</f>
        <v>0</v>
      </c>
      <c r="E101">
        <f>IF('Qualitative Daten'!E108=4080,1,0)</f>
        <v>0</v>
      </c>
      <c r="F101">
        <f>IF('Qualitative Daten'!F108=12500,1,0)</f>
        <v>0</v>
      </c>
      <c r="G101">
        <f>IF('Qualitative Daten'!G108=9900,1,0)</f>
        <v>0</v>
      </c>
      <c r="H101">
        <f>IF('Qualitative Daten'!H108=4600,1,0)</f>
        <v>0</v>
      </c>
      <c r="I101">
        <f>IF('Qualitative Daten'!I108=4000,1,0)</f>
        <v>0</v>
      </c>
      <c r="J101">
        <f>IF('Qualitative Daten'!J108=6999,1,0)</f>
        <v>0</v>
      </c>
      <c r="K101">
        <f>IF('Qualitative Daten'!K108=2490,1,0)</f>
        <v>0</v>
      </c>
      <c r="L101">
        <f>IF('Qualitative Daten'!L108=3900,1,0)</f>
        <v>0</v>
      </c>
      <c r="M101">
        <f>IF('Qualitative Daten'!M108="&gt;",1,0)</f>
        <v>0</v>
      </c>
      <c r="N101">
        <f>IF('Qualitative Daten'!N108="&gt;",1,0)</f>
        <v>0</v>
      </c>
      <c r="O101">
        <f>IF('Qualitative Daten'!O108="&lt;",1,0)</f>
        <v>0</v>
      </c>
      <c r="P101">
        <f>IF('Qualitative Daten'!P108=500,1,0)</f>
        <v>0</v>
      </c>
      <c r="Q101">
        <f>IF('Qualitative Daten'!Q108=836,1,0)</f>
        <v>0</v>
      </c>
      <c r="R101">
        <f>IF('Qualitative Daten'!R108=4500,1,0)</f>
        <v>0</v>
      </c>
      <c r="S101">
        <f>IF('Qualitative Daten'!S108=64000,1,0)</f>
        <v>0</v>
      </c>
      <c r="T101">
        <f>IF('Qualitative Daten'!T108=699,1,0)</f>
        <v>0</v>
      </c>
      <c r="U101">
        <f>IF('Qualitative Daten'!U108=254,1,0)</f>
        <v>0</v>
      </c>
      <c r="V101">
        <f>IF('Qualitative Daten'!V108=2500,1,0)</f>
        <v>0</v>
      </c>
      <c r="W101">
        <f>IF('Qualitative Daten'!W108=49000,1,0)</f>
        <v>0</v>
      </c>
      <c r="X101">
        <f>IF('Qualitative Daten'!X108=45,1,0)</f>
        <v>0</v>
      </c>
      <c r="Y101">
        <f>IF('Qualitative Daten'!Y108=699,1,0)</f>
        <v>0</v>
      </c>
      <c r="Z101">
        <f>IF('Qualitative Daten'!Z108=51,1,0)</f>
        <v>0</v>
      </c>
      <c r="AA101">
        <f>IF('Qualitative Daten'!AA108=78,1,0)</f>
        <v>0</v>
      </c>
      <c r="AB101">
        <f>IF('Qualitative Daten'!AB108=6,1,0)</f>
        <v>0</v>
      </c>
      <c r="AC101">
        <f>IF('Qualitative Daten'!AC108=80,1,0)</f>
        <v>0</v>
      </c>
      <c r="AD101">
        <f>IF('Qualitative Daten'!AD108=32,1,0)</f>
        <v>0</v>
      </c>
      <c r="AE101">
        <f>IF('Qualitative Daten'!AE108=0,1,0)</f>
        <v>1</v>
      </c>
      <c r="AF101">
        <f>IF('Qualitative Daten'!AF108=35000,1,0)</f>
        <v>0</v>
      </c>
      <c r="AG101">
        <f>IF('Qualitative Daten'!AG108=1000,1,0)</f>
        <v>0</v>
      </c>
      <c r="AH101">
        <f>IF('Qualitative Daten'!AH108=8,1,0)</f>
        <v>0</v>
      </c>
      <c r="AI101">
        <f>IF('Qualitative Daten'!AI108=1,1,0)</f>
        <v>0</v>
      </c>
      <c r="AJ101">
        <f>IF('Qualitative Daten'!AJ108=7,1,0)</f>
        <v>0</v>
      </c>
      <c r="AK101">
        <f>IF('Qualitative Daten'!AK108=8,1,0)</f>
        <v>0</v>
      </c>
      <c r="AL101">
        <f>IF('Qualitative Daten'!AL108=600,1,0)</f>
        <v>0</v>
      </c>
      <c r="AM101">
        <f>IF('Qualitative Daten'!AM108=800,1,0)</f>
        <v>0</v>
      </c>
      <c r="AN101">
        <f>IF('Qualitative Daten'!AN108=42,1,0)</f>
        <v>0</v>
      </c>
      <c r="AO101">
        <f>IF('Qualitative Daten'!AO108=43,1,0)</f>
        <v>0</v>
      </c>
      <c r="AP101">
        <f>IF('Qualitative Daten'!AP108=9,1,0)</f>
        <v>0</v>
      </c>
      <c r="AQ101">
        <f>IF('Qualitative Daten'!AQ108=81,1,0)</f>
        <v>0</v>
      </c>
      <c r="AR101">
        <f>IF('Qualitative Daten'!AR108=1,1,0)</f>
        <v>0</v>
      </c>
      <c r="AS101">
        <f>IF('Qualitative Daten'!AS108=1,1,0)</f>
        <v>0</v>
      </c>
      <c r="AT101">
        <f>IF(OR('Qualitative Daten'!AT108=0.6,'Qualitative Daten'!AT108="3'5"),1,0)</f>
        <v>0</v>
      </c>
      <c r="AU101">
        <f>IF(OR('Qualitative Daten'!AU108=2.25,'Qualitative Daten'!AU108="2,1'4",'Qualitative Daten'!AU108="9'4"),1,0)</f>
        <v>0</v>
      </c>
      <c r="AV101">
        <f>IF('Qualitative Daten'!AV108=3,1,0)</f>
        <v>0</v>
      </c>
      <c r="AW101">
        <f>IF('Qualitative Daten'!AW108=6,1,0)</f>
        <v>0</v>
      </c>
      <c r="AX101">
        <f>IF('Qualitative Daten'!AX108=0,1,0)</f>
        <v>1</v>
      </c>
      <c r="AY101">
        <f>IF('Qualitative Daten'!AY108=3,1,0)</f>
        <v>0</v>
      </c>
      <c r="AZ101">
        <f>IF(OR('Qualitative Daten'!AZ108="7'5",'Qualitative Daten'!AZ108="1,2'5"),1,0)</f>
        <v>0</v>
      </c>
      <c r="BA101">
        <f>IF('Qualitative Daten'!BA108="1'8",1,0)</f>
        <v>0</v>
      </c>
      <c r="BB101">
        <f>IF('Qualitative Daten'!BB108="12'25",1,0)</f>
        <v>0</v>
      </c>
      <c r="BC101">
        <f>IF(OR('Qualitative Daten'!BC108="6'15",'Qualitative Daten'!BC108="2'5",'Qualitative Daten'!BC108="90'225",'Qualitative Daten'!BC108=0.4),1,0)</f>
        <v>0</v>
      </c>
      <c r="BD101">
        <f>IF(OR('Qualitative Daten'!BD108="9'2",'Qualitative Daten'!BD108=4.5,'Qualitative Daten'!BD108="4,1'2"),1,0)</f>
        <v>0</v>
      </c>
      <c r="BE101">
        <f>IF('Qualitative Daten'!BE108="15'16",1,0)</f>
        <v>0</v>
      </c>
      <c r="BF101">
        <f>IF('Qualitative Daten'!BF108=2.56,1,0)</f>
        <v>0</v>
      </c>
      <c r="BG101">
        <f>IF('Qualitative Daten'!BG108=1.49,1,0)</f>
        <v>0</v>
      </c>
      <c r="BH101">
        <f>IF('Qualitative Daten'!BH108=3.5,1,0)</f>
        <v>0</v>
      </c>
      <c r="BI101">
        <f>IF('Qualitative Daten'!BI108=4.82,1,0)</f>
        <v>0</v>
      </c>
      <c r="BJ101">
        <f>IF('Qualitative Daten'!BJ108=22.38,1,0)</f>
        <v>0</v>
      </c>
      <c r="BK101">
        <f>IF(AND('Qualitative Daten'!BK108&gt;2.6,'Qualitative Daten'!BK108&lt;&gt;999),1,0)</f>
        <v>0</v>
      </c>
      <c r="BL101">
        <f>IF('Qualitative Daten'!BL108&lt;0.06,1,0)</f>
        <v>1</v>
      </c>
      <c r="BM101">
        <f>IF(AND('Qualitative Daten'!BM108&gt;-2.5,'Qualitative Daten'!BM108&lt;&gt;999),1,0)</f>
        <v>1</v>
      </c>
      <c r="BN101">
        <f>IF('Qualitative Daten'!BN108&lt;-0.3,1,0)</f>
        <v>0</v>
      </c>
      <c r="BO101">
        <f>IF('Qualitative Daten'!BO108=-2,1,0)</f>
        <v>0</v>
      </c>
      <c r="BP101">
        <f>IF('Qualitative Daten'!BP108=-4,1,0)</f>
        <v>0</v>
      </c>
      <c r="BQ101">
        <f>IF('Qualitative Daten'!BQ108=-8,1,0)</f>
        <v>0</v>
      </c>
      <c r="BR101">
        <f>IF('Qualitative Daten'!BR108=-6,1,0)</f>
        <v>0</v>
      </c>
      <c r="BS101">
        <f>IF('Qualitative Daten'!BS108=15,1,0)</f>
        <v>0</v>
      </c>
      <c r="BT101">
        <f>IF('Qualitative Daten'!BT108=5,1,0)</f>
        <v>0</v>
      </c>
      <c r="BU101">
        <f>IF('Qualitative Daten'!BU108=2,1,0)</f>
        <v>0</v>
      </c>
      <c r="BV101">
        <f>IF('Qualitative Daten'!BV108=-12,1,0)</f>
        <v>0</v>
      </c>
      <c r="BW101">
        <f>IF('Qualitative Daten'!BW108=17,1,0)</f>
        <v>0</v>
      </c>
      <c r="BX101">
        <f>IF('Qualitative Daten'!BX108=-4,1,0)</f>
        <v>0</v>
      </c>
      <c r="BY101">
        <f>IF('Qualitative Daten'!BY108=2,1,0)</f>
        <v>0</v>
      </c>
      <c r="BZ101">
        <f>IF('Qualitative Daten'!BZ108=6,1,0)</f>
        <v>0</v>
      </c>
      <c r="CA101">
        <f>IF('Qualitative Daten'!CA108=12,1,0)</f>
        <v>0</v>
      </c>
      <c r="CB101">
        <f>IF('Qualitative Daten'!CB108=80,1,0)</f>
        <v>0</v>
      </c>
      <c r="CC101">
        <f>IF('Qualitative Daten'!CC108=750,1,0)</f>
        <v>0</v>
      </c>
      <c r="CD101">
        <f>IF('Qualitative Daten'!CD108=27,1,0)</f>
        <v>0</v>
      </c>
      <c r="CE101">
        <f>IF('Qualitative Daten'!CE108=200,1,0)</f>
        <v>0</v>
      </c>
      <c r="CF101">
        <f>IF('Qualitative Daten'!CF108=3,1,0)</f>
        <v>0</v>
      </c>
      <c r="CG101">
        <f>IF('Qualitative Daten'!CG108=1,1,0)</f>
        <v>0</v>
      </c>
      <c r="CH101">
        <f>IF('Qualitative Daten'!CH108=75,1,0)</f>
        <v>0</v>
      </c>
      <c r="CI101">
        <f>IF('Qualitative Daten'!CI108=50,1,0)</f>
        <v>0</v>
      </c>
      <c r="CJ101">
        <f>IF('Qualitative Daten'!CJ108=20,1,0)</f>
        <v>0</v>
      </c>
      <c r="CK101">
        <f>IF('Qualitative Daten'!CK108=45,1,0)</f>
        <v>0</v>
      </c>
      <c r="CL101">
        <f>IF('Qualitative Daten'!CL108=20,1,0)</f>
        <v>0</v>
      </c>
      <c r="CM101">
        <f>IF(OR('Qualitative Daten'!CM108="a+a+4+4",'Qualitative Daten'!CM108="2a+8",'Qualitative Daten'!CM108="2a+2*4",'Qualitative Daten'!CM108="a+4+a+4",'Qualitative Daten'!CM108="2*a+2*4",'Qualitative Daten'!CM108="a*2+4*2",'Qualitative Daten'!CM108="2(a+4)"),1,0)</f>
        <v>0</v>
      </c>
      <c r="CN101">
        <f>IF('Qualitative Daten'!CN108=0,1,0)</f>
        <v>1</v>
      </c>
      <c r="CO101">
        <f>IF('Qualitative Daten'!CO108=3,1,0)</f>
        <v>0</v>
      </c>
      <c r="CP101">
        <f>IF('Qualitative Daten'!CP108=698,1,0)</f>
        <v>0</v>
      </c>
      <c r="CQ101">
        <f>IF('Qualitative Daten'!CQ108=73,1,0)</f>
        <v>0</v>
      </c>
      <c r="CR101">
        <f>IF('Qualitative Daten'!CR108=37,1,0)</f>
        <v>0</v>
      </c>
      <c r="CS101">
        <f>IF('Qualitative Daten'!CS108=2,1,0)</f>
        <v>0</v>
      </c>
      <c r="CT101">
        <f>IF('Qualitative Daten'!CT108=3,1,0)</f>
        <v>0</v>
      </c>
      <c r="CU101">
        <f>IF('Qualitative Daten'!CU108=2,1,0)</f>
        <v>0</v>
      </c>
      <c r="CV101">
        <f>IF(OR('Qualitative Daten'!CV108="x+3",'Qualitative Daten'!CV108="3+x"),1,0)</f>
        <v>0</v>
      </c>
      <c r="CW101">
        <f>IF(OR('Qualitative Daten'!CW108="x-3",'Qualitative Daten'!CW108="-3+x"),1,0)</f>
        <v>0</v>
      </c>
      <c r="CX101">
        <f>IF(OR('Qualitative Daten'!CX108="2a",'Qualitative Daten'!CX108="a+a",'Qualitative Daten'!CX108="a*2",'Qualitative Daten'!CX108="2*a"),1,0)</f>
        <v>0</v>
      </c>
      <c r="CZ101">
        <f t="shared" si="10"/>
        <v>5</v>
      </c>
      <c r="DA101">
        <f t="shared" si="11"/>
        <v>95</v>
      </c>
      <c r="DB101">
        <f>COUNTIF('Qualitative Daten'!C108:CX108,999)</f>
        <v>0</v>
      </c>
      <c r="DC101">
        <f t="shared" si="12"/>
        <v>95</v>
      </c>
      <c r="DD101" s="2">
        <f t="shared" si="13"/>
        <v>0.05</v>
      </c>
      <c r="DE101" s="2">
        <f t="shared" si="14"/>
        <v>2.4390243902439025E-2</v>
      </c>
      <c r="DF101" s="2">
        <f t="shared" si="15"/>
        <v>7.1428571428571425E-2</v>
      </c>
      <c r="DG101" s="2">
        <f t="shared" si="16"/>
        <v>0.22222222222222221</v>
      </c>
      <c r="DH101" s="2">
        <f t="shared" si="17"/>
        <v>0</v>
      </c>
      <c r="DI101" s="2">
        <f t="shared" si="18"/>
        <v>0</v>
      </c>
      <c r="DJ101" s="2">
        <f t="shared" si="19"/>
        <v>8.3333333333333329E-2</v>
      </c>
    </row>
    <row r="102" spans="1:114" x14ac:dyDescent="0.35">
      <c r="DE102" s="2"/>
      <c r="DF102" s="2"/>
      <c r="DG102" s="2"/>
      <c r="DH102" s="2"/>
    </row>
    <row r="103" spans="1:114" x14ac:dyDescent="0.35">
      <c r="DE103" s="2"/>
      <c r="DF103" s="2"/>
      <c r="DG103" s="2"/>
      <c r="DH103" s="2"/>
    </row>
    <row r="104" spans="1:114" x14ac:dyDescent="0.35">
      <c r="DE104" s="2"/>
      <c r="DF104" s="2"/>
      <c r="DG104" s="2"/>
      <c r="DH104" s="2"/>
    </row>
    <row r="105" spans="1:114" x14ac:dyDescent="0.35">
      <c r="DE105" s="2"/>
      <c r="DF105" s="2"/>
      <c r="DG105" s="2"/>
      <c r="DH105" s="2"/>
    </row>
    <row r="106" spans="1:114" x14ac:dyDescent="0.35">
      <c r="DE106" s="2"/>
      <c r="DF106" s="2"/>
      <c r="DG106" s="2"/>
      <c r="DH106" s="2"/>
    </row>
    <row r="107" spans="1:114" x14ac:dyDescent="0.35">
      <c r="DE107" s="2"/>
      <c r="DF107" s="2"/>
      <c r="DG107" s="2"/>
      <c r="DH107" s="2"/>
    </row>
    <row r="108" spans="1:114" x14ac:dyDescent="0.35">
      <c r="DE108" s="2"/>
      <c r="DF108" s="2"/>
      <c r="DG108" s="2"/>
      <c r="DH108" s="2"/>
    </row>
    <row r="109" spans="1:114" x14ac:dyDescent="0.35">
      <c r="DE109" s="2"/>
      <c r="DF109" s="2"/>
      <c r="DG109" s="2"/>
      <c r="DH109" s="2"/>
    </row>
    <row r="110" spans="1:114" x14ac:dyDescent="0.35">
      <c r="DE110" s="2"/>
      <c r="DF110" s="2"/>
      <c r="DG110" s="2"/>
      <c r="DH110" s="2"/>
    </row>
    <row r="111" spans="1:114" x14ac:dyDescent="0.35">
      <c r="DE111" s="2"/>
      <c r="DF111" s="2"/>
      <c r="DG111" s="2"/>
      <c r="DH111" s="2"/>
    </row>
    <row r="112" spans="1:114" x14ac:dyDescent="0.35">
      <c r="DE112" s="2"/>
      <c r="DF112" s="2"/>
      <c r="DG112" s="2"/>
      <c r="DH112" s="2"/>
    </row>
    <row r="113" spans="109:112" x14ac:dyDescent="0.35">
      <c r="DE113" s="2"/>
      <c r="DF113" s="2"/>
      <c r="DG113" s="2"/>
      <c r="DH113" s="2"/>
    </row>
    <row r="114" spans="109:112" x14ac:dyDescent="0.35">
      <c r="DE114" s="2"/>
      <c r="DF114" s="2"/>
      <c r="DG114" s="2"/>
      <c r="DH114" s="2"/>
    </row>
    <row r="115" spans="109:112" x14ac:dyDescent="0.35">
      <c r="DE115" s="2"/>
      <c r="DF115" s="2"/>
      <c r="DG115" s="2"/>
      <c r="DH115" s="2"/>
    </row>
    <row r="116" spans="109:112" x14ac:dyDescent="0.35">
      <c r="DE116" s="2"/>
      <c r="DF116" s="2"/>
      <c r="DG116" s="2"/>
      <c r="DH116" s="2"/>
    </row>
    <row r="117" spans="109:112" x14ac:dyDescent="0.35">
      <c r="DE117" s="2"/>
      <c r="DF117" s="2"/>
      <c r="DG117" s="2"/>
      <c r="DH117" s="2"/>
    </row>
    <row r="118" spans="109:112" x14ac:dyDescent="0.35">
      <c r="DE118" s="2"/>
      <c r="DF118" s="2"/>
      <c r="DG118" s="2"/>
      <c r="DH118" s="2"/>
    </row>
    <row r="119" spans="109:112" x14ac:dyDescent="0.35">
      <c r="DE119" s="2"/>
      <c r="DF119" s="2"/>
      <c r="DG119" s="2"/>
      <c r="DH119" s="2"/>
    </row>
    <row r="120" spans="109:112" x14ac:dyDescent="0.35">
      <c r="DE120" s="2"/>
      <c r="DF120" s="2"/>
      <c r="DG120" s="2"/>
      <c r="DH120" s="2"/>
    </row>
    <row r="121" spans="109:112" x14ac:dyDescent="0.35">
      <c r="DE121" s="2"/>
      <c r="DF121" s="2"/>
      <c r="DG121" s="2"/>
      <c r="DH121" s="2"/>
    </row>
    <row r="122" spans="109:112" x14ac:dyDescent="0.35">
      <c r="DE122" s="2"/>
      <c r="DF122" s="2"/>
      <c r="DG122" s="2"/>
      <c r="DH122" s="2"/>
    </row>
    <row r="123" spans="109:112" x14ac:dyDescent="0.35">
      <c r="DE123" s="2"/>
      <c r="DF123" s="2"/>
      <c r="DG123" s="2"/>
      <c r="DH123" s="2"/>
    </row>
    <row r="124" spans="109:112" x14ac:dyDescent="0.35">
      <c r="DE124" s="2"/>
      <c r="DF124" s="2"/>
      <c r="DG124" s="2"/>
      <c r="DH124" s="2"/>
    </row>
    <row r="125" spans="109:112" x14ac:dyDescent="0.35">
      <c r="DE125" s="2"/>
      <c r="DF125" s="2"/>
      <c r="DG125" s="2"/>
      <c r="DH125" s="2"/>
    </row>
    <row r="126" spans="109:112" x14ac:dyDescent="0.35">
      <c r="DE126" s="2"/>
      <c r="DF126" s="2"/>
      <c r="DG126" s="2"/>
      <c r="DH126" s="2"/>
    </row>
    <row r="127" spans="109:112" x14ac:dyDescent="0.35">
      <c r="DE127" s="2"/>
      <c r="DF127" s="2"/>
      <c r="DG127" s="2"/>
      <c r="DH127" s="2"/>
    </row>
    <row r="128" spans="109:112" x14ac:dyDescent="0.35">
      <c r="DE128" s="2"/>
      <c r="DF128" s="2"/>
      <c r="DG128" s="2"/>
      <c r="DH128" s="2"/>
    </row>
    <row r="129" spans="109:112" x14ac:dyDescent="0.35">
      <c r="DE129" s="2"/>
      <c r="DF129" s="2"/>
      <c r="DG129" s="2"/>
      <c r="DH129" s="2"/>
    </row>
    <row r="130" spans="109:112" x14ac:dyDescent="0.35">
      <c r="DE130" s="2"/>
      <c r="DF130" s="2"/>
      <c r="DG130" s="2"/>
      <c r="DH130" s="2"/>
    </row>
    <row r="131" spans="109:112" x14ac:dyDescent="0.35">
      <c r="DE131" s="2"/>
      <c r="DF131" s="2"/>
      <c r="DG131" s="2"/>
      <c r="DH131" s="2"/>
    </row>
    <row r="132" spans="109:112" x14ac:dyDescent="0.35">
      <c r="DE132" s="2"/>
      <c r="DF132" s="2"/>
      <c r="DG132" s="2"/>
      <c r="DH132" s="2"/>
    </row>
    <row r="133" spans="109:112" x14ac:dyDescent="0.35">
      <c r="DE133" s="2"/>
      <c r="DF133" s="2"/>
      <c r="DG133" s="2"/>
      <c r="DH133" s="2"/>
    </row>
    <row r="134" spans="109:112" x14ac:dyDescent="0.35">
      <c r="DE134" s="2"/>
      <c r="DF134" s="2"/>
      <c r="DG134" s="2"/>
      <c r="DH134" s="2"/>
    </row>
    <row r="135" spans="109:112" x14ac:dyDescent="0.35">
      <c r="DE135" s="2"/>
      <c r="DF135" s="2"/>
      <c r="DG135" s="2"/>
      <c r="DH135" s="2"/>
    </row>
    <row r="136" spans="109:112" x14ac:dyDescent="0.35">
      <c r="DE136" s="2"/>
      <c r="DF136" s="2"/>
      <c r="DG136" s="2"/>
      <c r="DH136" s="2"/>
    </row>
    <row r="137" spans="109:112" x14ac:dyDescent="0.35">
      <c r="DE137" s="2"/>
      <c r="DF137" s="2"/>
      <c r="DG137" s="2"/>
      <c r="DH137" s="2"/>
    </row>
    <row r="138" spans="109:112" x14ac:dyDescent="0.35">
      <c r="DE138" s="2"/>
      <c r="DF138" s="2"/>
      <c r="DG138" s="2"/>
      <c r="DH138" s="2"/>
    </row>
    <row r="139" spans="109:112" x14ac:dyDescent="0.35">
      <c r="DE139" s="2"/>
      <c r="DF139" s="2"/>
      <c r="DG139" s="2"/>
      <c r="DH139" s="2"/>
    </row>
    <row r="140" spans="109:112" x14ac:dyDescent="0.35">
      <c r="DE140" s="2"/>
      <c r="DF140" s="2"/>
      <c r="DG140" s="2"/>
      <c r="DH140" s="2"/>
    </row>
    <row r="141" spans="109:112" x14ac:dyDescent="0.35">
      <c r="DE141" s="2"/>
      <c r="DF141" s="2"/>
      <c r="DG141" s="2"/>
      <c r="DH141" s="2"/>
    </row>
    <row r="142" spans="109:112" x14ac:dyDescent="0.35">
      <c r="DE142" s="2"/>
      <c r="DF142" s="2"/>
      <c r="DG142" s="2"/>
      <c r="DH142" s="2"/>
    </row>
    <row r="143" spans="109:112" x14ac:dyDescent="0.35">
      <c r="DE143" s="2"/>
      <c r="DF143" s="2"/>
      <c r="DG143" s="2"/>
      <c r="DH143" s="2"/>
    </row>
    <row r="144" spans="109:112" x14ac:dyDescent="0.35">
      <c r="DE144" s="2"/>
      <c r="DF144" s="2"/>
      <c r="DG144" s="2"/>
      <c r="DH144" s="2"/>
    </row>
    <row r="145" spans="109:112" x14ac:dyDescent="0.35">
      <c r="DE145" s="2"/>
      <c r="DF145" s="2"/>
      <c r="DG145" s="2"/>
      <c r="DH145" s="2"/>
    </row>
    <row r="146" spans="109:112" x14ac:dyDescent="0.35">
      <c r="DE146" s="2"/>
      <c r="DF146" s="2"/>
      <c r="DG146" s="2"/>
      <c r="DH146" s="2"/>
    </row>
    <row r="147" spans="109:112" x14ac:dyDescent="0.35">
      <c r="DE147" s="2"/>
      <c r="DF147" s="2"/>
      <c r="DG147" s="2"/>
      <c r="DH147" s="2"/>
    </row>
    <row r="148" spans="109:112" x14ac:dyDescent="0.35">
      <c r="DE148" s="2"/>
      <c r="DF148" s="2"/>
      <c r="DG148" s="2"/>
      <c r="DH148" s="2"/>
    </row>
    <row r="149" spans="109:112" x14ac:dyDescent="0.35">
      <c r="DE149" s="2"/>
      <c r="DF149" s="2"/>
      <c r="DG149" s="2"/>
      <c r="DH149" s="2"/>
    </row>
    <row r="150" spans="109:112" x14ac:dyDescent="0.35">
      <c r="DE150" s="2"/>
      <c r="DF150" s="2"/>
      <c r="DG150" s="2"/>
      <c r="DH150" s="2"/>
    </row>
    <row r="151" spans="109:112" x14ac:dyDescent="0.35">
      <c r="DE151" s="2"/>
      <c r="DF151" s="2"/>
      <c r="DG151" s="2"/>
      <c r="DH151" s="2"/>
    </row>
    <row r="152" spans="109:112" x14ac:dyDescent="0.35">
      <c r="DE152" s="2"/>
      <c r="DF152" s="2"/>
      <c r="DG152" s="2"/>
      <c r="DH152" s="2"/>
    </row>
    <row r="153" spans="109:112" x14ac:dyDescent="0.35">
      <c r="DE153" s="2"/>
      <c r="DF153" s="2"/>
      <c r="DG153" s="2"/>
      <c r="DH153" s="2"/>
    </row>
    <row r="154" spans="109:112" x14ac:dyDescent="0.35">
      <c r="DE154" s="2"/>
      <c r="DF154" s="2"/>
      <c r="DG154" s="2"/>
      <c r="DH154" s="2"/>
    </row>
    <row r="155" spans="109:112" x14ac:dyDescent="0.35">
      <c r="DE155" s="2"/>
      <c r="DF155" s="2"/>
      <c r="DG155" s="2"/>
      <c r="DH155" s="2"/>
    </row>
    <row r="156" spans="109:112" x14ac:dyDescent="0.35">
      <c r="DE156" s="2"/>
      <c r="DF156" s="2"/>
      <c r="DG156" s="2"/>
      <c r="DH156" s="2"/>
    </row>
    <row r="157" spans="109:112" x14ac:dyDescent="0.35">
      <c r="DE157" s="2"/>
      <c r="DF157" s="2"/>
      <c r="DG157" s="2"/>
      <c r="DH157" s="2"/>
    </row>
    <row r="158" spans="109:112" x14ac:dyDescent="0.35">
      <c r="DE158" s="2"/>
      <c r="DF158" s="2"/>
      <c r="DG158" s="2"/>
      <c r="DH158" s="2"/>
    </row>
    <row r="159" spans="109:112" x14ac:dyDescent="0.35">
      <c r="DE159" s="2"/>
      <c r="DF159" s="2"/>
      <c r="DG159" s="2"/>
      <c r="DH159" s="2"/>
    </row>
    <row r="160" spans="109:112" x14ac:dyDescent="0.35">
      <c r="DE160" s="2"/>
      <c r="DF160" s="2"/>
      <c r="DG160" s="2"/>
      <c r="DH160" s="2"/>
    </row>
    <row r="161" spans="109:112" x14ac:dyDescent="0.35">
      <c r="DE161" s="2"/>
      <c r="DF161" s="2"/>
      <c r="DG161" s="2"/>
      <c r="DH161" s="2"/>
    </row>
    <row r="162" spans="109:112" x14ac:dyDescent="0.35">
      <c r="DE162" s="2"/>
      <c r="DF162" s="2"/>
      <c r="DG162" s="2"/>
      <c r="DH162" s="2"/>
    </row>
    <row r="163" spans="109:112" x14ac:dyDescent="0.35">
      <c r="DE163" s="2"/>
      <c r="DF163" s="2"/>
      <c r="DG163" s="2"/>
      <c r="DH163" s="2"/>
    </row>
    <row r="164" spans="109:112" x14ac:dyDescent="0.35">
      <c r="DE164" s="2"/>
      <c r="DF164" s="2"/>
      <c r="DG164" s="2"/>
      <c r="DH164" s="2"/>
    </row>
    <row r="165" spans="109:112" x14ac:dyDescent="0.35">
      <c r="DE165" s="2"/>
      <c r="DF165" s="2"/>
      <c r="DG165" s="2"/>
      <c r="DH165" s="2"/>
    </row>
    <row r="166" spans="109:112" x14ac:dyDescent="0.35">
      <c r="DE166" s="2"/>
      <c r="DF166" s="2"/>
      <c r="DG166" s="2"/>
      <c r="DH166" s="2"/>
    </row>
    <row r="167" spans="109:112" x14ac:dyDescent="0.35">
      <c r="DE167" s="2"/>
      <c r="DF167" s="2"/>
      <c r="DG167" s="2"/>
      <c r="DH167" s="2"/>
    </row>
    <row r="168" spans="109:112" x14ac:dyDescent="0.35">
      <c r="DE168" s="2"/>
      <c r="DF168" s="2"/>
      <c r="DG168" s="2"/>
      <c r="DH168" s="2"/>
    </row>
    <row r="169" spans="109:112" x14ac:dyDescent="0.35">
      <c r="DE169" s="2"/>
      <c r="DF169" s="2"/>
      <c r="DG169" s="2"/>
      <c r="DH169" s="2"/>
    </row>
    <row r="170" spans="109:112" x14ac:dyDescent="0.35">
      <c r="DE170" s="2"/>
      <c r="DF170" s="2"/>
      <c r="DG170" s="2"/>
      <c r="DH170" s="2"/>
    </row>
    <row r="171" spans="109:112" x14ac:dyDescent="0.35">
      <c r="DE171" s="2"/>
      <c r="DF171" s="2"/>
      <c r="DG171" s="2"/>
      <c r="DH171" s="2"/>
    </row>
    <row r="172" spans="109:112" x14ac:dyDescent="0.35">
      <c r="DE172" s="2"/>
      <c r="DF172" s="2"/>
      <c r="DG172" s="2"/>
      <c r="DH172" s="2"/>
    </row>
    <row r="173" spans="109:112" x14ac:dyDescent="0.35">
      <c r="DE173" s="2"/>
      <c r="DF173" s="2"/>
      <c r="DG173" s="2"/>
      <c r="DH173" s="2"/>
    </row>
    <row r="174" spans="109:112" x14ac:dyDescent="0.35">
      <c r="DE174" s="2"/>
      <c r="DF174" s="2"/>
      <c r="DG174" s="2"/>
      <c r="DH174" s="2"/>
    </row>
    <row r="175" spans="109:112" x14ac:dyDescent="0.35">
      <c r="DE175" s="2"/>
      <c r="DF175" s="2"/>
      <c r="DG175" s="2"/>
      <c r="DH175" s="2"/>
    </row>
    <row r="176" spans="109:112" x14ac:dyDescent="0.35">
      <c r="DE176" s="2"/>
      <c r="DF176" s="2"/>
      <c r="DG176" s="2"/>
      <c r="DH176" s="2"/>
    </row>
    <row r="177" spans="109:112" x14ac:dyDescent="0.35">
      <c r="DE177" s="2"/>
      <c r="DF177" s="2"/>
      <c r="DG177" s="2"/>
      <c r="DH177" s="2"/>
    </row>
    <row r="178" spans="109:112" x14ac:dyDescent="0.35">
      <c r="DE178" s="2"/>
      <c r="DF178" s="2"/>
      <c r="DG178" s="2"/>
      <c r="DH178" s="2"/>
    </row>
    <row r="179" spans="109:112" x14ac:dyDescent="0.35">
      <c r="DE179" s="2"/>
      <c r="DF179" s="2"/>
      <c r="DG179" s="2"/>
      <c r="DH179" s="2"/>
    </row>
    <row r="180" spans="109:112" x14ac:dyDescent="0.35">
      <c r="DE180" s="2"/>
      <c r="DF180" s="2"/>
      <c r="DG180" s="2"/>
      <c r="DH180" s="2"/>
    </row>
    <row r="181" spans="109:112" x14ac:dyDescent="0.35">
      <c r="DE181" s="2"/>
      <c r="DF181" s="2"/>
      <c r="DG181" s="2"/>
      <c r="DH181" s="2"/>
    </row>
    <row r="182" spans="109:112" x14ac:dyDescent="0.35">
      <c r="DE182" s="2"/>
      <c r="DF182" s="2"/>
      <c r="DG182" s="2"/>
      <c r="DH182" s="2"/>
    </row>
    <row r="183" spans="109:112" x14ac:dyDescent="0.35">
      <c r="DE183" s="2"/>
      <c r="DF183" s="2"/>
      <c r="DG183" s="2"/>
      <c r="DH183" s="2"/>
    </row>
    <row r="184" spans="109:112" x14ac:dyDescent="0.35">
      <c r="DE184" s="2"/>
      <c r="DF184" s="2"/>
      <c r="DG184" s="2"/>
      <c r="DH184" s="2"/>
    </row>
    <row r="185" spans="109:112" x14ac:dyDescent="0.35">
      <c r="DE185" s="2"/>
      <c r="DF185" s="2"/>
      <c r="DG185" s="2"/>
      <c r="DH185" s="2"/>
    </row>
    <row r="186" spans="109:112" x14ac:dyDescent="0.35">
      <c r="DE186" s="2"/>
      <c r="DF186" s="2"/>
      <c r="DG186" s="2"/>
      <c r="DH186" s="2"/>
    </row>
    <row r="187" spans="109:112" x14ac:dyDescent="0.35">
      <c r="DE187" s="2"/>
      <c r="DF187" s="2"/>
      <c r="DG187" s="2"/>
      <c r="DH187" s="2"/>
    </row>
    <row r="188" spans="109:112" x14ac:dyDescent="0.35">
      <c r="DE188" s="2"/>
      <c r="DF188" s="2"/>
      <c r="DG188" s="2"/>
      <c r="DH188" s="2"/>
    </row>
    <row r="189" spans="109:112" x14ac:dyDescent="0.35">
      <c r="DE189" s="2"/>
      <c r="DF189" s="2"/>
      <c r="DG189" s="2"/>
      <c r="DH189" s="2"/>
    </row>
    <row r="190" spans="109:112" x14ac:dyDescent="0.35">
      <c r="DE190" s="2"/>
      <c r="DF190" s="2"/>
      <c r="DG190" s="2"/>
      <c r="DH190" s="2"/>
    </row>
    <row r="191" spans="109:112" x14ac:dyDescent="0.35">
      <c r="DE191" s="2"/>
      <c r="DF191" s="2"/>
      <c r="DG191" s="2"/>
      <c r="DH191" s="2"/>
    </row>
    <row r="192" spans="109:112" x14ac:dyDescent="0.35">
      <c r="DE192" s="2"/>
      <c r="DF192" s="2"/>
      <c r="DG192" s="2"/>
      <c r="DH192" s="2"/>
    </row>
    <row r="193" spans="109:112" x14ac:dyDescent="0.35">
      <c r="DE193" s="2"/>
      <c r="DF193" s="2"/>
      <c r="DG193" s="2"/>
      <c r="DH193" s="2"/>
    </row>
    <row r="194" spans="109:112" x14ac:dyDescent="0.35">
      <c r="DE194" s="2"/>
      <c r="DF194" s="2"/>
      <c r="DG194" s="2"/>
      <c r="DH194" s="2"/>
    </row>
    <row r="195" spans="109:112" x14ac:dyDescent="0.35">
      <c r="DE195" s="2"/>
      <c r="DF195" s="2"/>
      <c r="DG195" s="2"/>
      <c r="DH195" s="2"/>
    </row>
    <row r="196" spans="109:112" x14ac:dyDescent="0.35">
      <c r="DE196" s="2"/>
      <c r="DF196" s="2"/>
      <c r="DG196" s="2"/>
      <c r="DH196" s="2"/>
    </row>
    <row r="197" spans="109:112" x14ac:dyDescent="0.35">
      <c r="DE197" s="2"/>
      <c r="DF197" s="2"/>
      <c r="DG197" s="2"/>
      <c r="DH197" s="2"/>
    </row>
    <row r="198" spans="109:112" x14ac:dyDescent="0.35">
      <c r="DE198" s="2"/>
      <c r="DF198" s="2"/>
      <c r="DG198" s="2"/>
      <c r="DH198" s="2"/>
    </row>
    <row r="199" spans="109:112" x14ac:dyDescent="0.35">
      <c r="DE199" s="2"/>
      <c r="DF199" s="2"/>
      <c r="DG199" s="2"/>
      <c r="DH199" s="2"/>
    </row>
    <row r="200" spans="109:112" x14ac:dyDescent="0.35">
      <c r="DE200" s="2"/>
      <c r="DF200" s="2"/>
      <c r="DG200" s="2"/>
      <c r="DH200" s="2"/>
    </row>
    <row r="201" spans="109:112" x14ac:dyDescent="0.35">
      <c r="DE201" s="2"/>
      <c r="DF201" s="2"/>
      <c r="DG201" s="2"/>
      <c r="DH201" s="2"/>
    </row>
    <row r="202" spans="109:112" x14ac:dyDescent="0.35">
      <c r="DE202" s="2"/>
      <c r="DF202" s="2"/>
      <c r="DG202" s="2"/>
      <c r="DH202" s="2"/>
    </row>
    <row r="203" spans="109:112" x14ac:dyDescent="0.35">
      <c r="DE203" s="2"/>
      <c r="DF203" s="2"/>
      <c r="DG203" s="2"/>
      <c r="DH203" s="2"/>
    </row>
    <row r="204" spans="109:112" x14ac:dyDescent="0.35">
      <c r="DE204" s="2"/>
      <c r="DF204" s="2"/>
      <c r="DG204" s="2"/>
      <c r="DH204" s="2"/>
    </row>
    <row r="205" spans="109:112" x14ac:dyDescent="0.35">
      <c r="DE205" s="2"/>
      <c r="DF205" s="2"/>
      <c r="DG205" s="2"/>
      <c r="DH205" s="2"/>
    </row>
    <row r="206" spans="109:112" x14ac:dyDescent="0.35">
      <c r="DE206" s="2"/>
      <c r="DF206" s="2"/>
      <c r="DG206" s="2"/>
      <c r="DH206" s="2"/>
    </row>
    <row r="207" spans="109:112" x14ac:dyDescent="0.35">
      <c r="DE207" s="2"/>
      <c r="DF207" s="2"/>
      <c r="DG207" s="2"/>
      <c r="DH207" s="2"/>
    </row>
    <row r="208" spans="109:112" x14ac:dyDescent="0.35">
      <c r="DE208" s="2"/>
      <c r="DF208" s="2"/>
      <c r="DG208" s="2"/>
      <c r="DH208" s="2"/>
    </row>
    <row r="209" spans="109:112" x14ac:dyDescent="0.35">
      <c r="DE209" s="2"/>
      <c r="DF209" s="2"/>
      <c r="DG209" s="2"/>
      <c r="DH209" s="2"/>
    </row>
    <row r="210" spans="109:112" x14ac:dyDescent="0.35">
      <c r="DE210" s="2"/>
      <c r="DF210" s="2"/>
      <c r="DG210" s="2"/>
      <c r="DH210" s="2"/>
    </row>
    <row r="211" spans="109:112" x14ac:dyDescent="0.35">
      <c r="DE211" s="2"/>
      <c r="DF211" s="2"/>
      <c r="DG211" s="2"/>
      <c r="DH211" s="2"/>
    </row>
    <row r="212" spans="109:112" x14ac:dyDescent="0.35">
      <c r="DE212" s="2"/>
      <c r="DF212" s="2"/>
      <c r="DG212" s="2"/>
      <c r="DH212" s="2"/>
    </row>
    <row r="213" spans="109:112" x14ac:dyDescent="0.35">
      <c r="DE213" s="2"/>
      <c r="DF213" s="2"/>
      <c r="DG213" s="2"/>
      <c r="DH213" s="2"/>
    </row>
    <row r="214" spans="109:112" x14ac:dyDescent="0.35">
      <c r="DE214" s="2"/>
      <c r="DF214" s="2"/>
      <c r="DG214" s="2"/>
      <c r="DH214" s="2"/>
    </row>
    <row r="215" spans="109:112" x14ac:dyDescent="0.35">
      <c r="DE215" s="2"/>
      <c r="DF215" s="2"/>
      <c r="DG215" s="2"/>
      <c r="DH215" s="2"/>
    </row>
    <row r="216" spans="109:112" x14ac:dyDescent="0.35">
      <c r="DE216" s="2"/>
      <c r="DF216" s="2"/>
      <c r="DG216" s="2"/>
      <c r="DH216" s="2"/>
    </row>
    <row r="217" spans="109:112" x14ac:dyDescent="0.35">
      <c r="DE217" s="2"/>
      <c r="DF217" s="2"/>
      <c r="DG217" s="2"/>
      <c r="DH217" s="2"/>
    </row>
    <row r="218" spans="109:112" x14ac:dyDescent="0.35">
      <c r="DE218" s="2"/>
      <c r="DF218" s="2"/>
      <c r="DG218" s="2"/>
      <c r="DH218" s="2"/>
    </row>
    <row r="219" spans="109:112" x14ac:dyDescent="0.35">
      <c r="DE219" s="2"/>
      <c r="DF219" s="2"/>
      <c r="DG219" s="2"/>
      <c r="DH219" s="2"/>
    </row>
    <row r="220" spans="109:112" x14ac:dyDescent="0.35">
      <c r="DE220" s="2"/>
      <c r="DF220" s="2"/>
      <c r="DG220" s="2"/>
      <c r="DH220" s="2"/>
    </row>
    <row r="221" spans="109:112" x14ac:dyDescent="0.35">
      <c r="DE221" s="2"/>
      <c r="DF221" s="2"/>
      <c r="DG221" s="2"/>
      <c r="DH221" s="2"/>
    </row>
    <row r="222" spans="109:112" x14ac:dyDescent="0.35">
      <c r="DE222" s="2"/>
      <c r="DF222" s="2"/>
      <c r="DG222" s="2"/>
      <c r="DH222" s="2"/>
    </row>
    <row r="223" spans="109:112" x14ac:dyDescent="0.35">
      <c r="DE223" s="2"/>
      <c r="DF223" s="2"/>
      <c r="DG223" s="2"/>
      <c r="DH223" s="2"/>
    </row>
    <row r="224" spans="109:112" x14ac:dyDescent="0.35">
      <c r="DE224" s="2"/>
      <c r="DF224" s="2"/>
      <c r="DG224" s="2"/>
      <c r="DH224" s="2"/>
    </row>
    <row r="225" spans="109:112" x14ac:dyDescent="0.35">
      <c r="DE225" s="2"/>
      <c r="DF225" s="2"/>
      <c r="DG225" s="2"/>
      <c r="DH225" s="2"/>
    </row>
    <row r="226" spans="109:112" x14ac:dyDescent="0.35">
      <c r="DE226" s="2"/>
      <c r="DF226" s="2"/>
      <c r="DG226" s="2"/>
      <c r="DH226" s="2"/>
    </row>
    <row r="227" spans="109:112" x14ac:dyDescent="0.35">
      <c r="DE227" s="2"/>
      <c r="DF227" s="2"/>
      <c r="DG227" s="2"/>
      <c r="DH227" s="2"/>
    </row>
    <row r="228" spans="109:112" x14ac:dyDescent="0.35">
      <c r="DE228" s="2"/>
      <c r="DF228" s="2"/>
      <c r="DG228" s="2"/>
      <c r="DH228" s="2"/>
    </row>
    <row r="229" spans="109:112" x14ac:dyDescent="0.35">
      <c r="DE229" s="2"/>
      <c r="DF229" s="2"/>
      <c r="DG229" s="2"/>
      <c r="DH229" s="2"/>
    </row>
    <row r="230" spans="109:112" x14ac:dyDescent="0.35">
      <c r="DE230" s="2"/>
      <c r="DF230" s="2"/>
      <c r="DG230" s="2"/>
      <c r="DH230" s="2"/>
    </row>
    <row r="231" spans="109:112" x14ac:dyDescent="0.35">
      <c r="DE231" s="2"/>
      <c r="DF231" s="2"/>
      <c r="DG231" s="2"/>
      <c r="DH231" s="2"/>
    </row>
    <row r="232" spans="109:112" x14ac:dyDescent="0.35">
      <c r="DE232" s="2"/>
      <c r="DF232" s="2"/>
      <c r="DG232" s="2"/>
      <c r="DH232" s="2"/>
    </row>
    <row r="233" spans="109:112" x14ac:dyDescent="0.35">
      <c r="DE233" s="2"/>
      <c r="DF233" s="2"/>
      <c r="DG233" s="2"/>
      <c r="DH233" s="2"/>
    </row>
    <row r="234" spans="109:112" x14ac:dyDescent="0.35">
      <c r="DE234" s="2"/>
      <c r="DF234" s="2"/>
      <c r="DG234" s="2"/>
      <c r="DH234" s="2"/>
    </row>
    <row r="235" spans="109:112" x14ac:dyDescent="0.35">
      <c r="DE235" s="2"/>
      <c r="DF235" s="2"/>
      <c r="DG235" s="2"/>
      <c r="DH235" s="2"/>
    </row>
    <row r="236" spans="109:112" x14ac:dyDescent="0.35">
      <c r="DE236" s="2"/>
      <c r="DF236" s="2"/>
      <c r="DG236" s="2"/>
      <c r="DH236" s="2"/>
    </row>
    <row r="237" spans="109:112" x14ac:dyDescent="0.35">
      <c r="DE237" s="2"/>
      <c r="DF237" s="2"/>
      <c r="DG237" s="2"/>
      <c r="DH237" s="2"/>
    </row>
    <row r="238" spans="109:112" x14ac:dyDescent="0.35">
      <c r="DE238" s="2"/>
      <c r="DF238" s="2"/>
      <c r="DG238" s="2"/>
      <c r="DH238" s="2"/>
    </row>
    <row r="239" spans="109:112" x14ac:dyDescent="0.35">
      <c r="DE239" s="2"/>
      <c r="DF239" s="2"/>
      <c r="DG239" s="2"/>
      <c r="DH239" s="2"/>
    </row>
    <row r="240" spans="109:112" x14ac:dyDescent="0.35">
      <c r="DE240" s="2"/>
      <c r="DF240" s="2"/>
      <c r="DG240" s="2"/>
      <c r="DH240" s="2"/>
    </row>
    <row r="241" spans="109:112" x14ac:dyDescent="0.35">
      <c r="DE241" s="2"/>
      <c r="DF241" s="2"/>
      <c r="DG241" s="2"/>
      <c r="DH241" s="2"/>
    </row>
    <row r="242" spans="109:112" x14ac:dyDescent="0.35">
      <c r="DE242" s="2"/>
      <c r="DF242" s="2"/>
      <c r="DG242" s="2"/>
      <c r="DH242" s="2"/>
    </row>
    <row r="243" spans="109:112" x14ac:dyDescent="0.35">
      <c r="DE243" s="2"/>
      <c r="DF243" s="2"/>
      <c r="DG243" s="2"/>
      <c r="DH243" s="2"/>
    </row>
    <row r="244" spans="109:112" x14ac:dyDescent="0.35">
      <c r="DE244" s="2"/>
      <c r="DF244" s="2"/>
      <c r="DG244" s="2"/>
      <c r="DH244" s="2"/>
    </row>
    <row r="245" spans="109:112" x14ac:dyDescent="0.35">
      <c r="DE245" s="2"/>
      <c r="DF245" s="2"/>
      <c r="DG245" s="2"/>
      <c r="DH245" s="2"/>
    </row>
    <row r="246" spans="109:112" x14ac:dyDescent="0.35">
      <c r="DE246" s="2"/>
      <c r="DF246" s="2"/>
      <c r="DG246" s="2"/>
      <c r="DH246" s="2"/>
    </row>
    <row r="247" spans="109:112" x14ac:dyDescent="0.35">
      <c r="DE247" s="2"/>
      <c r="DF247" s="2"/>
      <c r="DG247" s="2"/>
      <c r="DH247" s="2"/>
    </row>
    <row r="248" spans="109:112" x14ac:dyDescent="0.35">
      <c r="DE248" s="2"/>
      <c r="DF248" s="2"/>
      <c r="DG248" s="2"/>
      <c r="DH248" s="2"/>
    </row>
    <row r="249" spans="109:112" x14ac:dyDescent="0.35">
      <c r="DE249" s="2"/>
      <c r="DF249" s="2"/>
      <c r="DG249" s="2"/>
      <c r="DH249" s="2"/>
    </row>
    <row r="250" spans="109:112" x14ac:dyDescent="0.35">
      <c r="DE250" s="2"/>
      <c r="DF250" s="2"/>
      <c r="DG250" s="2"/>
      <c r="DH250" s="2"/>
    </row>
    <row r="251" spans="109:112" x14ac:dyDescent="0.35">
      <c r="DE251" s="2"/>
      <c r="DF251" s="2"/>
      <c r="DG251" s="2"/>
      <c r="DH251" s="2"/>
    </row>
    <row r="252" spans="109:112" x14ac:dyDescent="0.35">
      <c r="DE252" s="2"/>
      <c r="DF252" s="2"/>
      <c r="DG252" s="2"/>
      <c r="DH252" s="2"/>
    </row>
    <row r="253" spans="109:112" x14ac:dyDescent="0.35">
      <c r="DE253" s="2"/>
      <c r="DF253" s="2"/>
      <c r="DG253" s="2"/>
      <c r="DH253" s="2"/>
    </row>
    <row r="254" spans="109:112" x14ac:dyDescent="0.35">
      <c r="DE254" s="2"/>
      <c r="DF254" s="2"/>
      <c r="DG254" s="2"/>
      <c r="DH254" s="2"/>
    </row>
    <row r="255" spans="109:112" x14ac:dyDescent="0.35">
      <c r="DE255" s="2"/>
      <c r="DF255" s="2"/>
      <c r="DG255" s="2"/>
      <c r="DH255" s="2"/>
    </row>
    <row r="256" spans="109:112" x14ac:dyDescent="0.35">
      <c r="DE256" s="2"/>
      <c r="DF256" s="2"/>
      <c r="DG256" s="2"/>
      <c r="DH256" s="2"/>
    </row>
    <row r="257" spans="109:112" x14ac:dyDescent="0.35">
      <c r="DE257" s="2"/>
      <c r="DF257" s="2"/>
      <c r="DG257" s="2"/>
      <c r="DH257" s="2"/>
    </row>
    <row r="258" spans="109:112" x14ac:dyDescent="0.35">
      <c r="DE258" s="2"/>
      <c r="DF258" s="2"/>
      <c r="DG258" s="2"/>
      <c r="DH258" s="2"/>
    </row>
    <row r="259" spans="109:112" x14ac:dyDescent="0.35">
      <c r="DE259" s="2"/>
      <c r="DF259" s="2"/>
      <c r="DG259" s="2"/>
      <c r="DH259" s="2"/>
    </row>
    <row r="260" spans="109:112" x14ac:dyDescent="0.35">
      <c r="DE260" s="2"/>
      <c r="DF260" s="2"/>
      <c r="DG260" s="2"/>
      <c r="DH260" s="2"/>
    </row>
    <row r="261" spans="109:112" x14ac:dyDescent="0.35">
      <c r="DE261" s="2"/>
      <c r="DF261" s="2"/>
      <c r="DG261" s="2"/>
      <c r="DH261" s="2"/>
    </row>
    <row r="262" spans="109:112" x14ac:dyDescent="0.35">
      <c r="DE262" s="2"/>
      <c r="DF262" s="2"/>
      <c r="DG262" s="2"/>
      <c r="DH262" s="2"/>
    </row>
    <row r="263" spans="109:112" x14ac:dyDescent="0.35">
      <c r="DE263" s="2"/>
      <c r="DF263" s="2"/>
      <c r="DG263" s="2"/>
      <c r="DH263" s="2"/>
    </row>
    <row r="264" spans="109:112" x14ac:dyDescent="0.35">
      <c r="DE264" s="2"/>
      <c r="DF264" s="2"/>
      <c r="DG264" s="2"/>
      <c r="DH264" s="2"/>
    </row>
    <row r="265" spans="109:112" x14ac:dyDescent="0.35">
      <c r="DE265" s="2"/>
      <c r="DF265" s="2"/>
      <c r="DG265" s="2"/>
      <c r="DH265" s="2"/>
    </row>
    <row r="266" spans="109:112" x14ac:dyDescent="0.35">
      <c r="DE266" s="2"/>
      <c r="DF266" s="2"/>
      <c r="DG266" s="2"/>
      <c r="DH266" s="2"/>
    </row>
    <row r="267" spans="109:112" x14ac:dyDescent="0.35">
      <c r="DE267" s="2"/>
      <c r="DF267" s="2"/>
      <c r="DG267" s="2"/>
      <c r="DH267" s="2"/>
    </row>
    <row r="268" spans="109:112" x14ac:dyDescent="0.35">
      <c r="DE268" s="2"/>
      <c r="DF268" s="2"/>
      <c r="DG268" s="2"/>
      <c r="DH268" s="2"/>
    </row>
    <row r="269" spans="109:112" x14ac:dyDescent="0.35">
      <c r="DE269" s="2"/>
      <c r="DF269" s="2"/>
      <c r="DG269" s="2"/>
      <c r="DH269" s="2"/>
    </row>
    <row r="270" spans="109:112" x14ac:dyDescent="0.35">
      <c r="DE270" s="2"/>
      <c r="DF270" s="2"/>
      <c r="DG270" s="2"/>
      <c r="DH270" s="2"/>
    </row>
    <row r="271" spans="109:112" x14ac:dyDescent="0.35">
      <c r="DE271" s="2"/>
      <c r="DF271" s="2"/>
      <c r="DG271" s="2"/>
      <c r="DH271" s="2"/>
    </row>
    <row r="272" spans="109:112" x14ac:dyDescent="0.35">
      <c r="DE272" s="2"/>
      <c r="DF272" s="2"/>
      <c r="DG272" s="2"/>
      <c r="DH272" s="2"/>
    </row>
    <row r="273" spans="109:112" x14ac:dyDescent="0.35">
      <c r="DE273" s="2"/>
      <c r="DF273" s="2"/>
      <c r="DG273" s="2"/>
      <c r="DH273" s="2"/>
    </row>
    <row r="274" spans="109:112" x14ac:dyDescent="0.35">
      <c r="DE274" s="2"/>
      <c r="DF274" s="2"/>
      <c r="DG274" s="2"/>
      <c r="DH274" s="2"/>
    </row>
    <row r="275" spans="109:112" x14ac:dyDescent="0.35">
      <c r="DE275" s="2"/>
      <c r="DF275" s="2"/>
      <c r="DG275" s="2"/>
      <c r="DH275" s="2"/>
    </row>
    <row r="276" spans="109:112" x14ac:dyDescent="0.35">
      <c r="DE276" s="2"/>
      <c r="DF276" s="2"/>
      <c r="DG276" s="2"/>
      <c r="DH276" s="2"/>
    </row>
    <row r="277" spans="109:112" x14ac:dyDescent="0.35">
      <c r="DE277" s="2"/>
      <c r="DF277" s="2"/>
      <c r="DG277" s="2"/>
      <c r="DH277" s="2"/>
    </row>
    <row r="278" spans="109:112" x14ac:dyDescent="0.35">
      <c r="DE278" s="2"/>
      <c r="DF278" s="2"/>
      <c r="DG278" s="2"/>
      <c r="DH278" s="2"/>
    </row>
    <row r="279" spans="109:112" x14ac:dyDescent="0.35">
      <c r="DE279" s="2"/>
      <c r="DF279" s="2"/>
      <c r="DG279" s="2"/>
      <c r="DH279" s="2"/>
    </row>
    <row r="280" spans="109:112" x14ac:dyDescent="0.35">
      <c r="DE280" s="2"/>
      <c r="DF280" s="2"/>
      <c r="DG280" s="2"/>
      <c r="DH280" s="2"/>
    </row>
    <row r="281" spans="109:112" x14ac:dyDescent="0.35">
      <c r="DE281" s="2"/>
      <c r="DF281" s="2"/>
      <c r="DG281" s="2"/>
      <c r="DH281" s="2"/>
    </row>
    <row r="282" spans="109:112" x14ac:dyDescent="0.35">
      <c r="DE282" s="2"/>
      <c r="DF282" s="2"/>
      <c r="DG282" s="2"/>
      <c r="DH282" s="2"/>
    </row>
    <row r="283" spans="109:112" x14ac:dyDescent="0.35">
      <c r="DE283" s="2"/>
      <c r="DF283" s="2"/>
      <c r="DG283" s="2"/>
      <c r="DH283" s="2"/>
    </row>
    <row r="284" spans="109:112" x14ac:dyDescent="0.35">
      <c r="DE284" s="2"/>
      <c r="DF284" s="2"/>
      <c r="DG284" s="2"/>
      <c r="DH284" s="2"/>
    </row>
    <row r="285" spans="109:112" x14ac:dyDescent="0.35">
      <c r="DE285" s="2"/>
      <c r="DF285" s="2"/>
      <c r="DG285" s="2"/>
      <c r="DH285" s="2"/>
    </row>
    <row r="286" spans="109:112" x14ac:dyDescent="0.35">
      <c r="DE286" s="2"/>
      <c r="DF286" s="2"/>
      <c r="DG286" s="2"/>
      <c r="DH286" s="2"/>
    </row>
    <row r="287" spans="109:112" x14ac:dyDescent="0.35">
      <c r="DE287" s="2"/>
      <c r="DF287" s="2"/>
      <c r="DG287" s="2"/>
      <c r="DH287" s="2"/>
    </row>
    <row r="288" spans="109:112" x14ac:dyDescent="0.35">
      <c r="DE288" s="2"/>
      <c r="DF288" s="2"/>
      <c r="DG288" s="2"/>
      <c r="DH288" s="2"/>
    </row>
    <row r="289" spans="109:112" x14ac:dyDescent="0.35">
      <c r="DE289" s="2"/>
      <c r="DF289" s="2"/>
      <c r="DG289" s="2"/>
      <c r="DH289" s="2"/>
    </row>
    <row r="290" spans="109:112" x14ac:dyDescent="0.35">
      <c r="DE290" s="2"/>
      <c r="DF290" s="2"/>
      <c r="DG290" s="2"/>
      <c r="DH290" s="2"/>
    </row>
    <row r="291" spans="109:112" x14ac:dyDescent="0.35">
      <c r="DE291" s="2"/>
      <c r="DF291" s="2"/>
      <c r="DG291" s="2"/>
      <c r="DH291" s="2"/>
    </row>
    <row r="292" spans="109:112" x14ac:dyDescent="0.35">
      <c r="DE292" s="2"/>
      <c r="DF292" s="2"/>
      <c r="DG292" s="2"/>
      <c r="DH292" s="2"/>
    </row>
    <row r="293" spans="109:112" x14ac:dyDescent="0.35">
      <c r="DE293" s="2"/>
      <c r="DF293" s="2"/>
      <c r="DG293" s="2"/>
      <c r="DH293" s="2"/>
    </row>
    <row r="294" spans="109:112" x14ac:dyDescent="0.35">
      <c r="DE294" s="2"/>
      <c r="DF294" s="2"/>
      <c r="DG294" s="2"/>
      <c r="DH294" s="2"/>
    </row>
    <row r="295" spans="109:112" x14ac:dyDescent="0.35">
      <c r="DE295" s="2"/>
      <c r="DF295" s="2"/>
      <c r="DG295" s="2"/>
      <c r="DH295" s="2"/>
    </row>
    <row r="296" spans="109:112" x14ac:dyDescent="0.35">
      <c r="DE296" s="2"/>
      <c r="DF296" s="2"/>
      <c r="DG296" s="2"/>
      <c r="DH296" s="2"/>
    </row>
    <row r="297" spans="109:112" x14ac:dyDescent="0.35">
      <c r="DE297" s="2"/>
      <c r="DF297" s="2"/>
      <c r="DG297" s="2"/>
      <c r="DH297" s="2"/>
    </row>
    <row r="298" spans="109:112" x14ac:dyDescent="0.35">
      <c r="DE298" s="2"/>
      <c r="DF298" s="2"/>
      <c r="DG298" s="2"/>
      <c r="DH298" s="2"/>
    </row>
    <row r="299" spans="109:112" x14ac:dyDescent="0.35">
      <c r="DE299" s="2"/>
      <c r="DF299" s="2"/>
      <c r="DG299" s="2"/>
      <c r="DH299" s="2"/>
    </row>
    <row r="300" spans="109:112" x14ac:dyDescent="0.35">
      <c r="DE300" s="2"/>
      <c r="DF300" s="2"/>
      <c r="DG300" s="2"/>
      <c r="DH300" s="2"/>
    </row>
    <row r="301" spans="109:112" x14ac:dyDescent="0.35">
      <c r="DE301" s="2"/>
      <c r="DF301" s="2"/>
      <c r="DG301" s="2"/>
      <c r="DH301" s="2"/>
    </row>
    <row r="302" spans="109:112" x14ac:dyDescent="0.35">
      <c r="DE302" s="2"/>
      <c r="DF302" s="2"/>
      <c r="DG302" s="2"/>
      <c r="DH302" s="2"/>
    </row>
    <row r="303" spans="109:112" x14ac:dyDescent="0.35">
      <c r="DE303" s="2"/>
      <c r="DF303" s="2"/>
      <c r="DG303" s="2"/>
      <c r="DH303" s="2"/>
    </row>
    <row r="304" spans="109:112" x14ac:dyDescent="0.35">
      <c r="DE304" s="2"/>
      <c r="DF304" s="2"/>
      <c r="DG304" s="2"/>
      <c r="DH304" s="2"/>
    </row>
    <row r="305" spans="109:112" x14ac:dyDescent="0.35">
      <c r="DE305" s="2"/>
      <c r="DF305" s="2"/>
      <c r="DG305" s="2"/>
      <c r="DH305" s="2"/>
    </row>
    <row r="306" spans="109:112" x14ac:dyDescent="0.35">
      <c r="DE306" s="2"/>
      <c r="DF306" s="2"/>
      <c r="DG306" s="2"/>
      <c r="DH306" s="2"/>
    </row>
    <row r="307" spans="109:112" x14ac:dyDescent="0.35">
      <c r="DE307" s="2"/>
      <c r="DF307" s="2"/>
      <c r="DG307" s="2"/>
      <c r="DH307" s="2"/>
    </row>
    <row r="308" spans="109:112" x14ac:dyDescent="0.35">
      <c r="DE308" s="2"/>
      <c r="DF308" s="2"/>
      <c r="DG308" s="2"/>
      <c r="DH308" s="2"/>
    </row>
    <row r="309" spans="109:112" x14ac:dyDescent="0.35">
      <c r="DE309" s="2"/>
      <c r="DF309" s="2"/>
      <c r="DG309" s="2"/>
      <c r="DH309" s="2"/>
    </row>
    <row r="310" spans="109:112" x14ac:dyDescent="0.35">
      <c r="DE310" s="2"/>
      <c r="DF310" s="2"/>
      <c r="DG310" s="2"/>
      <c r="DH310" s="2"/>
    </row>
    <row r="311" spans="109:112" x14ac:dyDescent="0.35">
      <c r="DE311" s="2"/>
      <c r="DF311" s="2"/>
      <c r="DG311" s="2"/>
      <c r="DH311" s="2"/>
    </row>
    <row r="312" spans="109:112" x14ac:dyDescent="0.35">
      <c r="DE312" s="2"/>
      <c r="DF312" s="2"/>
      <c r="DG312" s="2"/>
      <c r="DH312" s="2"/>
    </row>
    <row r="313" spans="109:112" x14ac:dyDescent="0.35">
      <c r="DE313" s="2"/>
      <c r="DF313" s="2"/>
      <c r="DG313" s="2"/>
      <c r="DH313" s="2"/>
    </row>
    <row r="314" spans="109:112" x14ac:dyDescent="0.35">
      <c r="DE314" s="2"/>
      <c r="DF314" s="2"/>
      <c r="DG314" s="2"/>
      <c r="DH314" s="2"/>
    </row>
    <row r="315" spans="109:112" x14ac:dyDescent="0.35">
      <c r="DE315" s="2"/>
      <c r="DF315" s="2"/>
      <c r="DG315" s="2"/>
      <c r="DH315" s="2"/>
    </row>
    <row r="316" spans="109:112" x14ac:dyDescent="0.35">
      <c r="DE316" s="2"/>
      <c r="DF316" s="2"/>
      <c r="DG316" s="2"/>
      <c r="DH316" s="2"/>
    </row>
    <row r="317" spans="109:112" x14ac:dyDescent="0.35">
      <c r="DE317" s="2"/>
      <c r="DF317" s="2"/>
      <c r="DG317" s="2"/>
      <c r="DH317" s="2"/>
    </row>
    <row r="318" spans="109:112" x14ac:dyDescent="0.35">
      <c r="DE318" s="2"/>
      <c r="DF318" s="2"/>
      <c r="DG318" s="2"/>
      <c r="DH318" s="2"/>
    </row>
    <row r="319" spans="109:112" x14ac:dyDescent="0.35">
      <c r="DE319" s="2"/>
      <c r="DF319" s="2"/>
      <c r="DG319" s="2"/>
      <c r="DH319" s="2"/>
    </row>
    <row r="320" spans="109:112" x14ac:dyDescent="0.35">
      <c r="DE320" s="2"/>
      <c r="DF320" s="2"/>
      <c r="DG320" s="2"/>
      <c r="DH320" s="2"/>
    </row>
    <row r="321" spans="109:112" x14ac:dyDescent="0.35">
      <c r="DE321" s="2"/>
      <c r="DF321" s="2"/>
      <c r="DG321" s="2"/>
      <c r="DH321" s="2"/>
    </row>
    <row r="322" spans="109:112" x14ac:dyDescent="0.35">
      <c r="DE322" s="2"/>
      <c r="DF322" s="2"/>
      <c r="DG322" s="2"/>
      <c r="DH322" s="2"/>
    </row>
    <row r="323" spans="109:112" x14ac:dyDescent="0.35">
      <c r="DE323" s="2"/>
      <c r="DF323" s="2"/>
      <c r="DG323" s="2"/>
      <c r="DH323" s="2"/>
    </row>
    <row r="324" spans="109:112" x14ac:dyDescent="0.35">
      <c r="DE324" s="2"/>
      <c r="DF324" s="2"/>
      <c r="DG324" s="2"/>
      <c r="DH324" s="2"/>
    </row>
    <row r="325" spans="109:112" x14ac:dyDescent="0.35">
      <c r="DE325" s="2"/>
      <c r="DF325" s="2"/>
      <c r="DG325" s="2"/>
      <c r="DH325" s="2"/>
    </row>
    <row r="326" spans="109:112" x14ac:dyDescent="0.35">
      <c r="DE326" s="2"/>
      <c r="DF326" s="2"/>
      <c r="DG326" s="2"/>
      <c r="DH326" s="2"/>
    </row>
    <row r="327" spans="109:112" x14ac:dyDescent="0.35">
      <c r="DE327" s="2"/>
      <c r="DF327" s="2"/>
      <c r="DG327" s="2"/>
      <c r="DH327" s="2"/>
    </row>
    <row r="328" spans="109:112" x14ac:dyDescent="0.35">
      <c r="DE328" s="2"/>
      <c r="DF328" s="2"/>
      <c r="DG328" s="2"/>
      <c r="DH328" s="2"/>
    </row>
    <row r="329" spans="109:112" x14ac:dyDescent="0.35">
      <c r="DE329" s="2"/>
      <c r="DF329" s="2"/>
      <c r="DG329" s="2"/>
      <c r="DH329" s="2"/>
    </row>
    <row r="330" spans="109:112" x14ac:dyDescent="0.35">
      <c r="DE330" s="2"/>
      <c r="DF330" s="2"/>
      <c r="DG330" s="2"/>
      <c r="DH330" s="2"/>
    </row>
    <row r="331" spans="109:112" x14ac:dyDescent="0.35">
      <c r="DE331" s="2"/>
      <c r="DF331" s="2"/>
      <c r="DG331" s="2"/>
      <c r="DH331" s="2"/>
    </row>
    <row r="332" spans="109:112" x14ac:dyDescent="0.35">
      <c r="DE332" s="2"/>
      <c r="DF332" s="2"/>
      <c r="DG332" s="2"/>
      <c r="DH332" s="2"/>
    </row>
    <row r="333" spans="109:112" x14ac:dyDescent="0.35">
      <c r="DE333" s="2"/>
      <c r="DF333" s="2"/>
      <c r="DG333" s="2"/>
      <c r="DH333" s="2"/>
    </row>
    <row r="334" spans="109:112" x14ac:dyDescent="0.35">
      <c r="DE334" s="2"/>
      <c r="DF334" s="2"/>
      <c r="DG334" s="2"/>
      <c r="DH334" s="2"/>
    </row>
    <row r="335" spans="109:112" x14ac:dyDescent="0.35">
      <c r="DE335" s="2"/>
      <c r="DF335" s="2"/>
      <c r="DG335" s="2"/>
      <c r="DH335" s="2"/>
    </row>
    <row r="336" spans="109:112" x14ac:dyDescent="0.35">
      <c r="DE336" s="2"/>
      <c r="DF336" s="2"/>
      <c r="DG336" s="2"/>
      <c r="DH336" s="2"/>
    </row>
    <row r="337" spans="109:112" x14ac:dyDescent="0.35">
      <c r="DE337" s="2"/>
      <c r="DF337" s="2"/>
      <c r="DG337" s="2"/>
      <c r="DH337" s="2"/>
    </row>
    <row r="338" spans="109:112" x14ac:dyDescent="0.35">
      <c r="DE338" s="2"/>
      <c r="DF338" s="2"/>
      <c r="DG338" s="2"/>
      <c r="DH338" s="2"/>
    </row>
    <row r="339" spans="109:112" x14ac:dyDescent="0.35">
      <c r="DE339" s="2"/>
      <c r="DF339" s="2"/>
      <c r="DG339" s="2"/>
      <c r="DH339" s="2"/>
    </row>
    <row r="340" spans="109:112" x14ac:dyDescent="0.35">
      <c r="DE340" s="2"/>
      <c r="DF340" s="2"/>
      <c r="DG340" s="2"/>
      <c r="DH340" s="2"/>
    </row>
    <row r="341" spans="109:112" x14ac:dyDescent="0.35">
      <c r="DE341" s="2"/>
      <c r="DF341" s="2"/>
      <c r="DG341" s="2"/>
      <c r="DH341" s="2"/>
    </row>
    <row r="342" spans="109:112" x14ac:dyDescent="0.35">
      <c r="DE342" s="2"/>
      <c r="DF342" s="2"/>
      <c r="DG342" s="2"/>
      <c r="DH342" s="2"/>
    </row>
    <row r="343" spans="109:112" x14ac:dyDescent="0.35">
      <c r="DE343" s="2"/>
      <c r="DF343" s="2"/>
      <c r="DG343" s="2"/>
      <c r="DH343" s="2"/>
    </row>
    <row r="344" spans="109:112" x14ac:dyDescent="0.35">
      <c r="DE344" s="2"/>
      <c r="DF344" s="2"/>
      <c r="DG344" s="2"/>
      <c r="DH344" s="2"/>
    </row>
    <row r="345" spans="109:112" x14ac:dyDescent="0.35">
      <c r="DE345" s="2"/>
      <c r="DF345" s="2"/>
      <c r="DG345" s="2"/>
      <c r="DH345" s="2"/>
    </row>
    <row r="346" spans="109:112" x14ac:dyDescent="0.35">
      <c r="DE346" s="2"/>
      <c r="DF346" s="2"/>
      <c r="DG346" s="2"/>
      <c r="DH346" s="2"/>
    </row>
    <row r="347" spans="109:112" x14ac:dyDescent="0.35">
      <c r="DE347" s="2"/>
      <c r="DF347" s="2"/>
      <c r="DG347" s="2"/>
      <c r="DH347" s="2"/>
    </row>
    <row r="348" spans="109:112" x14ac:dyDescent="0.35">
      <c r="DE348" s="2"/>
      <c r="DF348" s="2"/>
      <c r="DG348" s="2"/>
      <c r="DH348" s="2"/>
    </row>
    <row r="349" spans="109:112" x14ac:dyDescent="0.35">
      <c r="DE349" s="2"/>
      <c r="DF349" s="2"/>
      <c r="DG349" s="2"/>
      <c r="DH349" s="2"/>
    </row>
    <row r="350" spans="109:112" x14ac:dyDescent="0.35">
      <c r="DE350" s="2"/>
      <c r="DF350" s="2"/>
      <c r="DG350" s="2"/>
      <c r="DH350" s="2"/>
    </row>
    <row r="351" spans="109:112" x14ac:dyDescent="0.35">
      <c r="DE351" s="2"/>
      <c r="DF351" s="2"/>
      <c r="DG351" s="2"/>
      <c r="DH351" s="2"/>
    </row>
    <row r="352" spans="109:112" x14ac:dyDescent="0.35">
      <c r="DE352" s="2"/>
      <c r="DF352" s="2"/>
      <c r="DG352" s="2"/>
      <c r="DH352" s="2"/>
    </row>
    <row r="353" spans="109:112" x14ac:dyDescent="0.35">
      <c r="DE353" s="2"/>
      <c r="DF353" s="2"/>
      <c r="DG353" s="2"/>
      <c r="DH353" s="2"/>
    </row>
    <row r="354" spans="109:112" x14ac:dyDescent="0.35">
      <c r="DE354" s="2"/>
      <c r="DF354" s="2"/>
      <c r="DG354" s="2"/>
      <c r="DH354" s="2"/>
    </row>
    <row r="355" spans="109:112" x14ac:dyDescent="0.35">
      <c r="DE355" s="2"/>
      <c r="DF355" s="2"/>
      <c r="DG355" s="2"/>
      <c r="DH355" s="2"/>
    </row>
    <row r="356" spans="109:112" x14ac:dyDescent="0.35">
      <c r="DE356" s="2"/>
      <c r="DF356" s="2"/>
      <c r="DG356" s="2"/>
      <c r="DH356" s="2"/>
    </row>
    <row r="357" spans="109:112" x14ac:dyDescent="0.35">
      <c r="DE357" s="2"/>
      <c r="DF357" s="2"/>
      <c r="DG357" s="2"/>
      <c r="DH357" s="2"/>
    </row>
    <row r="358" spans="109:112" x14ac:dyDescent="0.35">
      <c r="DE358" s="2"/>
      <c r="DF358" s="2"/>
      <c r="DG358" s="2"/>
      <c r="DH358" s="2"/>
    </row>
    <row r="359" spans="109:112" x14ac:dyDescent="0.35">
      <c r="DE359" s="2"/>
      <c r="DF359" s="2"/>
      <c r="DG359" s="2"/>
      <c r="DH359" s="2"/>
    </row>
    <row r="360" spans="109:112" x14ac:dyDescent="0.35">
      <c r="DE360" s="2"/>
      <c r="DF360" s="2"/>
      <c r="DG360" s="2"/>
      <c r="DH360" s="2"/>
    </row>
    <row r="361" spans="109:112" x14ac:dyDescent="0.35">
      <c r="DE361" s="2"/>
      <c r="DF361" s="2"/>
      <c r="DG361" s="2"/>
      <c r="DH361" s="2"/>
    </row>
    <row r="362" spans="109:112" x14ac:dyDescent="0.35">
      <c r="DE362" s="2"/>
      <c r="DF362" s="2"/>
      <c r="DG362" s="2"/>
      <c r="DH362" s="2"/>
    </row>
    <row r="363" spans="109:112" x14ac:dyDescent="0.35">
      <c r="DE363" s="2"/>
      <c r="DF363" s="2"/>
      <c r="DG363" s="2"/>
      <c r="DH363" s="2"/>
    </row>
    <row r="364" spans="109:112" x14ac:dyDescent="0.35">
      <c r="DE364" s="2"/>
      <c r="DF364" s="2"/>
      <c r="DG364" s="2"/>
      <c r="DH364" s="2"/>
    </row>
    <row r="365" spans="109:112" x14ac:dyDescent="0.35">
      <c r="DE365" s="2"/>
      <c r="DF365" s="2"/>
      <c r="DG365" s="2"/>
      <c r="DH365" s="2"/>
    </row>
    <row r="366" spans="109:112" x14ac:dyDescent="0.35">
      <c r="DE366" s="2"/>
      <c r="DF366" s="2"/>
      <c r="DG366" s="2"/>
      <c r="DH366" s="2"/>
    </row>
    <row r="367" spans="109:112" x14ac:dyDescent="0.35">
      <c r="DE367" s="2"/>
      <c r="DF367" s="2"/>
      <c r="DG367" s="2"/>
      <c r="DH367" s="2"/>
    </row>
    <row r="368" spans="109:112" x14ac:dyDescent="0.35">
      <c r="DE368" s="2"/>
      <c r="DF368" s="2"/>
      <c r="DG368" s="2"/>
      <c r="DH368" s="2"/>
    </row>
    <row r="369" spans="109:112" x14ac:dyDescent="0.35">
      <c r="DE369" s="2"/>
      <c r="DF369" s="2"/>
      <c r="DG369" s="2"/>
      <c r="DH369" s="2"/>
    </row>
    <row r="370" spans="109:112" x14ac:dyDescent="0.35">
      <c r="DE370" s="2"/>
      <c r="DF370" s="2"/>
      <c r="DG370" s="2"/>
      <c r="DH370" s="2"/>
    </row>
    <row r="371" spans="109:112" x14ac:dyDescent="0.35">
      <c r="DE371" s="2"/>
      <c r="DF371" s="2"/>
      <c r="DG371" s="2"/>
      <c r="DH371" s="2"/>
    </row>
    <row r="372" spans="109:112" x14ac:dyDescent="0.35">
      <c r="DE372" s="2"/>
      <c r="DF372" s="2"/>
      <c r="DG372" s="2"/>
      <c r="DH372" s="2"/>
    </row>
    <row r="373" spans="109:112" x14ac:dyDescent="0.35">
      <c r="DE373" s="2"/>
      <c r="DF373" s="2"/>
      <c r="DG373" s="2"/>
      <c r="DH373" s="2"/>
    </row>
    <row r="374" spans="109:112" x14ac:dyDescent="0.35">
      <c r="DE374" s="2"/>
      <c r="DF374" s="2"/>
      <c r="DG374" s="2"/>
      <c r="DH374" s="2"/>
    </row>
    <row r="375" spans="109:112" x14ac:dyDescent="0.35">
      <c r="DE375" s="2"/>
      <c r="DF375" s="2"/>
      <c r="DG375" s="2"/>
      <c r="DH375" s="2"/>
    </row>
    <row r="376" spans="109:112" x14ac:dyDescent="0.35">
      <c r="DE376" s="2"/>
      <c r="DF376" s="2"/>
      <c r="DG376" s="2"/>
      <c r="DH376" s="2"/>
    </row>
    <row r="377" spans="109:112" x14ac:dyDescent="0.35">
      <c r="DE377" s="2"/>
      <c r="DF377" s="2"/>
      <c r="DG377" s="2"/>
      <c r="DH377" s="2"/>
    </row>
    <row r="378" spans="109:112" x14ac:dyDescent="0.35">
      <c r="DE378" s="2"/>
      <c r="DF378" s="2"/>
      <c r="DG378" s="2"/>
      <c r="DH378" s="2"/>
    </row>
    <row r="379" spans="109:112" x14ac:dyDescent="0.35">
      <c r="DE379" s="2"/>
      <c r="DF379" s="2"/>
      <c r="DG379" s="2"/>
      <c r="DH379" s="2"/>
    </row>
    <row r="380" spans="109:112" x14ac:dyDescent="0.35">
      <c r="DE380" s="2"/>
      <c r="DF380" s="2"/>
      <c r="DG380" s="2"/>
      <c r="DH380" s="2"/>
    </row>
    <row r="381" spans="109:112" x14ac:dyDescent="0.35">
      <c r="DE381" s="2"/>
      <c r="DF381" s="2"/>
      <c r="DG381" s="2"/>
      <c r="DH381" s="2"/>
    </row>
    <row r="382" spans="109:112" x14ac:dyDescent="0.35">
      <c r="DE382" s="2"/>
      <c r="DF382" s="2"/>
      <c r="DG382" s="2"/>
      <c r="DH382" s="2"/>
    </row>
    <row r="383" spans="109:112" x14ac:dyDescent="0.35">
      <c r="DE383" s="2"/>
      <c r="DF383" s="2"/>
      <c r="DG383" s="2"/>
      <c r="DH383" s="2"/>
    </row>
    <row r="384" spans="109:112" x14ac:dyDescent="0.35">
      <c r="DE384" s="2"/>
      <c r="DF384" s="2"/>
      <c r="DG384" s="2"/>
      <c r="DH384" s="2"/>
    </row>
    <row r="385" spans="109:112" x14ac:dyDescent="0.35">
      <c r="DE385" s="2"/>
      <c r="DF385" s="2"/>
      <c r="DG385" s="2"/>
      <c r="DH385" s="2"/>
    </row>
    <row r="386" spans="109:112" x14ac:dyDescent="0.35">
      <c r="DE386" s="2"/>
      <c r="DF386" s="2"/>
      <c r="DG386" s="2"/>
      <c r="DH386" s="2"/>
    </row>
    <row r="387" spans="109:112" x14ac:dyDescent="0.35">
      <c r="DE387" s="2"/>
      <c r="DF387" s="2"/>
      <c r="DG387" s="2"/>
      <c r="DH387" s="2"/>
    </row>
    <row r="388" spans="109:112" x14ac:dyDescent="0.35">
      <c r="DE388" s="2"/>
      <c r="DF388" s="2"/>
      <c r="DG388" s="2"/>
      <c r="DH388" s="2"/>
    </row>
    <row r="389" spans="109:112" x14ac:dyDescent="0.35">
      <c r="DE389" s="2"/>
      <c r="DF389" s="2"/>
      <c r="DG389" s="2"/>
      <c r="DH389" s="2"/>
    </row>
    <row r="390" spans="109:112" x14ac:dyDescent="0.35">
      <c r="DE390" s="2"/>
      <c r="DF390" s="2"/>
      <c r="DG390" s="2"/>
      <c r="DH390" s="2"/>
    </row>
    <row r="391" spans="109:112" x14ac:dyDescent="0.35">
      <c r="DE391" s="2"/>
      <c r="DF391" s="2"/>
      <c r="DG391" s="2"/>
      <c r="DH391" s="2"/>
    </row>
    <row r="392" spans="109:112" x14ac:dyDescent="0.35">
      <c r="DE392" s="2"/>
      <c r="DF392" s="2"/>
      <c r="DG392" s="2"/>
      <c r="DH392" s="2"/>
    </row>
    <row r="393" spans="109:112" x14ac:dyDescent="0.35">
      <c r="DE393" s="2"/>
      <c r="DF393" s="2"/>
      <c r="DG393" s="2"/>
      <c r="DH393" s="2"/>
    </row>
    <row r="394" spans="109:112" x14ac:dyDescent="0.35">
      <c r="DE394" s="2"/>
      <c r="DF394" s="2"/>
      <c r="DG394" s="2"/>
      <c r="DH394" s="2"/>
    </row>
    <row r="395" spans="109:112" x14ac:dyDescent="0.35">
      <c r="DE395" s="2"/>
      <c r="DF395" s="2"/>
      <c r="DG395" s="2"/>
      <c r="DH395" s="2"/>
    </row>
    <row r="396" spans="109:112" x14ac:dyDescent="0.35">
      <c r="DE396" s="2"/>
      <c r="DF396" s="2"/>
      <c r="DG396" s="2"/>
      <c r="DH396" s="2"/>
    </row>
    <row r="397" spans="109:112" x14ac:dyDescent="0.35">
      <c r="DE397" s="2"/>
      <c r="DF397" s="2"/>
      <c r="DG397" s="2"/>
      <c r="DH397" s="2"/>
    </row>
    <row r="398" spans="109:112" x14ac:dyDescent="0.35">
      <c r="DE398" s="2"/>
      <c r="DF398" s="2"/>
      <c r="DG398" s="2"/>
      <c r="DH398" s="2"/>
    </row>
    <row r="399" spans="109:112" x14ac:dyDescent="0.35">
      <c r="DE399" s="2"/>
      <c r="DF399" s="2"/>
      <c r="DG399" s="2"/>
      <c r="DH399" s="2"/>
    </row>
    <row r="400" spans="109:112" x14ac:dyDescent="0.35">
      <c r="DE400" s="2"/>
      <c r="DF400" s="2"/>
      <c r="DG400" s="2"/>
      <c r="DH400" s="2"/>
    </row>
    <row r="401" spans="109:112" x14ac:dyDescent="0.35">
      <c r="DE401" s="2"/>
      <c r="DF401" s="2"/>
      <c r="DG401" s="2"/>
      <c r="DH401" s="2"/>
    </row>
    <row r="402" spans="109:112" x14ac:dyDescent="0.35">
      <c r="DE402" s="2"/>
      <c r="DF402" s="2"/>
      <c r="DG402" s="2"/>
      <c r="DH402" s="2"/>
    </row>
    <row r="403" spans="109:112" x14ac:dyDescent="0.35">
      <c r="DE403" s="2"/>
      <c r="DF403" s="2"/>
      <c r="DG403" s="2"/>
      <c r="DH403" s="2"/>
    </row>
    <row r="404" spans="109:112" x14ac:dyDescent="0.35">
      <c r="DE404" s="2"/>
      <c r="DF404" s="2"/>
      <c r="DG404" s="2"/>
      <c r="DH404" s="2"/>
    </row>
    <row r="405" spans="109:112" x14ac:dyDescent="0.35">
      <c r="DE405" s="2"/>
      <c r="DF405" s="2"/>
      <c r="DG405" s="2"/>
      <c r="DH405" s="2"/>
    </row>
    <row r="406" spans="109:112" x14ac:dyDescent="0.35">
      <c r="DE406" s="2"/>
      <c r="DF406" s="2"/>
      <c r="DG406" s="2"/>
      <c r="DH406" s="2"/>
    </row>
    <row r="407" spans="109:112" x14ac:dyDescent="0.35">
      <c r="DE407" s="2"/>
      <c r="DF407" s="2"/>
      <c r="DG407" s="2"/>
      <c r="DH407" s="2"/>
    </row>
    <row r="408" spans="109:112" x14ac:dyDescent="0.35">
      <c r="DE408" s="2"/>
      <c r="DF408" s="2"/>
      <c r="DG408" s="2"/>
      <c r="DH408" s="2"/>
    </row>
    <row r="409" spans="109:112" x14ac:dyDescent="0.35">
      <c r="DE409" s="2"/>
      <c r="DF409" s="2"/>
      <c r="DG409" s="2"/>
      <c r="DH409" s="2"/>
    </row>
    <row r="410" spans="109:112" x14ac:dyDescent="0.35">
      <c r="DE410" s="2"/>
      <c r="DF410" s="2"/>
      <c r="DG410" s="2"/>
      <c r="DH410" s="2"/>
    </row>
    <row r="411" spans="109:112" x14ac:dyDescent="0.35">
      <c r="DE411" s="2"/>
      <c r="DF411" s="2"/>
      <c r="DG411" s="2"/>
      <c r="DH411" s="2"/>
    </row>
    <row r="412" spans="109:112" x14ac:dyDescent="0.35">
      <c r="DE412" s="2"/>
      <c r="DF412" s="2"/>
      <c r="DG412" s="2"/>
      <c r="DH412" s="2"/>
    </row>
    <row r="413" spans="109:112" x14ac:dyDescent="0.35">
      <c r="DE413" s="2"/>
      <c r="DF413" s="2"/>
      <c r="DG413" s="2"/>
      <c r="DH413" s="2"/>
    </row>
    <row r="414" spans="109:112" x14ac:dyDescent="0.35">
      <c r="DE414" s="2"/>
      <c r="DF414" s="2"/>
      <c r="DG414" s="2"/>
      <c r="DH414" s="2"/>
    </row>
    <row r="415" spans="109:112" x14ac:dyDescent="0.35">
      <c r="DE415" s="2"/>
      <c r="DF415" s="2"/>
      <c r="DG415" s="2"/>
      <c r="DH415" s="2"/>
    </row>
    <row r="416" spans="109:112" x14ac:dyDescent="0.35">
      <c r="DE416" s="2"/>
      <c r="DF416" s="2"/>
      <c r="DG416" s="2"/>
      <c r="DH416" s="2"/>
    </row>
    <row r="417" spans="109:112" x14ac:dyDescent="0.35">
      <c r="DE417" s="2"/>
      <c r="DF417" s="2"/>
      <c r="DG417" s="2"/>
      <c r="DH417" s="2"/>
    </row>
    <row r="418" spans="109:112" x14ac:dyDescent="0.35">
      <c r="DE418" s="2"/>
      <c r="DF418" s="2"/>
      <c r="DG418" s="2"/>
      <c r="DH418" s="2"/>
    </row>
    <row r="419" spans="109:112" x14ac:dyDescent="0.35">
      <c r="DE419" s="2"/>
      <c r="DF419" s="2"/>
      <c r="DG419" s="2"/>
      <c r="DH419" s="2"/>
    </row>
    <row r="420" spans="109:112" x14ac:dyDescent="0.35">
      <c r="DE420" s="2"/>
      <c r="DF420" s="2"/>
      <c r="DG420" s="2"/>
      <c r="DH420" s="2"/>
    </row>
    <row r="421" spans="109:112" x14ac:dyDescent="0.35">
      <c r="DE421" s="2"/>
      <c r="DF421" s="2"/>
      <c r="DG421" s="2"/>
      <c r="DH421" s="2"/>
    </row>
    <row r="422" spans="109:112" x14ac:dyDescent="0.35">
      <c r="DE422" s="2"/>
      <c r="DF422" s="2"/>
      <c r="DG422" s="2"/>
      <c r="DH422" s="2"/>
    </row>
    <row r="423" spans="109:112" x14ac:dyDescent="0.35">
      <c r="DE423" s="2"/>
      <c r="DF423" s="2"/>
      <c r="DG423" s="2"/>
      <c r="DH423" s="2"/>
    </row>
    <row r="424" spans="109:112" x14ac:dyDescent="0.35">
      <c r="DE424" s="2"/>
      <c r="DF424" s="2"/>
      <c r="DG424" s="2"/>
      <c r="DH424" s="2"/>
    </row>
    <row r="425" spans="109:112" x14ac:dyDescent="0.35">
      <c r="DE425" s="2"/>
      <c r="DF425" s="2"/>
      <c r="DG425" s="2"/>
      <c r="DH425" s="2"/>
    </row>
    <row r="426" spans="109:112" x14ac:dyDescent="0.35">
      <c r="DE426" s="2"/>
      <c r="DF426" s="2"/>
      <c r="DG426" s="2"/>
      <c r="DH426" s="2"/>
    </row>
    <row r="427" spans="109:112" x14ac:dyDescent="0.35">
      <c r="DE427" s="2"/>
      <c r="DF427" s="2"/>
      <c r="DG427" s="2"/>
      <c r="DH427" s="2"/>
    </row>
    <row r="428" spans="109:112" x14ac:dyDescent="0.35">
      <c r="DE428" s="2"/>
      <c r="DF428" s="2"/>
      <c r="DG428" s="2"/>
      <c r="DH428" s="2"/>
    </row>
    <row r="429" spans="109:112" x14ac:dyDescent="0.35">
      <c r="DE429" s="2"/>
      <c r="DF429" s="2"/>
      <c r="DG429" s="2"/>
      <c r="DH429" s="2"/>
    </row>
    <row r="430" spans="109:112" x14ac:dyDescent="0.35">
      <c r="DE430" s="2"/>
      <c r="DF430" s="2"/>
      <c r="DG430" s="2"/>
      <c r="DH430" s="2"/>
    </row>
    <row r="431" spans="109:112" x14ac:dyDescent="0.35">
      <c r="DE431" s="2"/>
      <c r="DF431" s="2"/>
      <c r="DG431" s="2"/>
      <c r="DH431" s="2"/>
    </row>
    <row r="432" spans="109:112" x14ac:dyDescent="0.35">
      <c r="DE432" s="2"/>
      <c r="DF432" s="2"/>
      <c r="DG432" s="2"/>
      <c r="DH432" s="2"/>
    </row>
    <row r="433" spans="109:112" x14ac:dyDescent="0.35">
      <c r="DE433" s="2"/>
      <c r="DF433" s="2"/>
      <c r="DG433" s="2"/>
      <c r="DH433" s="2"/>
    </row>
    <row r="434" spans="109:112" x14ac:dyDescent="0.35">
      <c r="DE434" s="2"/>
      <c r="DF434" s="2"/>
      <c r="DG434" s="2"/>
      <c r="DH434" s="2"/>
    </row>
    <row r="435" spans="109:112" x14ac:dyDescent="0.35">
      <c r="DE435" s="2"/>
      <c r="DF435" s="2"/>
      <c r="DG435" s="2"/>
      <c r="DH435" s="2"/>
    </row>
    <row r="436" spans="109:112" x14ac:dyDescent="0.35">
      <c r="DE436" s="2"/>
      <c r="DF436" s="2"/>
      <c r="DG436" s="2"/>
      <c r="DH436" s="2"/>
    </row>
    <row r="437" spans="109:112" x14ac:dyDescent="0.35">
      <c r="DE437" s="2"/>
      <c r="DF437" s="2"/>
      <c r="DG437" s="2"/>
      <c r="DH437" s="2"/>
    </row>
    <row r="438" spans="109:112" x14ac:dyDescent="0.35">
      <c r="DE438" s="2"/>
      <c r="DF438" s="2"/>
      <c r="DG438" s="2"/>
      <c r="DH438" s="2"/>
    </row>
    <row r="439" spans="109:112" x14ac:dyDescent="0.35">
      <c r="DE439" s="2"/>
      <c r="DF439" s="2"/>
      <c r="DG439" s="2"/>
      <c r="DH439" s="2"/>
    </row>
    <row r="440" spans="109:112" x14ac:dyDescent="0.35">
      <c r="DE440" s="2"/>
      <c r="DF440" s="2"/>
      <c r="DG440" s="2"/>
      <c r="DH440" s="2"/>
    </row>
    <row r="441" spans="109:112" x14ac:dyDescent="0.35">
      <c r="DE441" s="2"/>
      <c r="DF441" s="2"/>
      <c r="DG441" s="2"/>
      <c r="DH441" s="2"/>
    </row>
    <row r="442" spans="109:112" x14ac:dyDescent="0.35">
      <c r="DE442" s="2"/>
      <c r="DF442" s="2"/>
      <c r="DG442" s="2"/>
      <c r="DH442" s="2"/>
    </row>
    <row r="443" spans="109:112" x14ac:dyDescent="0.35">
      <c r="DE443" s="2"/>
      <c r="DF443" s="2"/>
      <c r="DG443" s="2"/>
      <c r="DH443" s="2"/>
    </row>
    <row r="444" spans="109:112" x14ac:dyDescent="0.35">
      <c r="DE444" s="2"/>
      <c r="DF444" s="2"/>
      <c r="DG444" s="2"/>
      <c r="DH444" s="2"/>
    </row>
    <row r="445" spans="109:112" x14ac:dyDescent="0.35">
      <c r="DE445" s="2"/>
      <c r="DF445" s="2"/>
      <c r="DG445" s="2"/>
      <c r="DH445" s="2"/>
    </row>
    <row r="446" spans="109:112" x14ac:dyDescent="0.35">
      <c r="DE446" s="2"/>
      <c r="DF446" s="2"/>
      <c r="DG446" s="2"/>
      <c r="DH446" s="2"/>
    </row>
    <row r="447" spans="109:112" x14ac:dyDescent="0.35">
      <c r="DE447" s="2"/>
      <c r="DF447" s="2"/>
      <c r="DG447" s="2"/>
      <c r="DH447" s="2"/>
    </row>
    <row r="448" spans="109:112" x14ac:dyDescent="0.35">
      <c r="DE448" s="2"/>
      <c r="DF448" s="2"/>
      <c r="DG448" s="2"/>
      <c r="DH448" s="2"/>
    </row>
    <row r="449" spans="109:112" x14ac:dyDescent="0.35">
      <c r="DE449" s="2"/>
      <c r="DF449" s="2"/>
      <c r="DG449" s="2"/>
      <c r="DH449" s="2"/>
    </row>
    <row r="450" spans="109:112" x14ac:dyDescent="0.35">
      <c r="DE450" s="2"/>
      <c r="DF450" s="2"/>
      <c r="DG450" s="2"/>
      <c r="DH450" s="2"/>
    </row>
    <row r="451" spans="109:112" x14ac:dyDescent="0.35">
      <c r="DE451" s="2"/>
      <c r="DF451" s="2"/>
      <c r="DG451" s="2"/>
      <c r="DH451" s="2"/>
    </row>
    <row r="452" spans="109:112" x14ac:dyDescent="0.35">
      <c r="DE452" s="2"/>
      <c r="DF452" s="2"/>
      <c r="DG452" s="2"/>
      <c r="DH452" s="2"/>
    </row>
    <row r="453" spans="109:112" x14ac:dyDescent="0.35">
      <c r="DE453" s="2"/>
      <c r="DF453" s="2"/>
      <c r="DG453" s="2"/>
      <c r="DH453" s="2"/>
    </row>
    <row r="454" spans="109:112" x14ac:dyDescent="0.35">
      <c r="DE454" s="2"/>
      <c r="DF454" s="2"/>
      <c r="DG454" s="2"/>
      <c r="DH454" s="2"/>
    </row>
    <row r="455" spans="109:112" x14ac:dyDescent="0.35">
      <c r="DE455" s="2"/>
      <c r="DF455" s="2"/>
      <c r="DG455" s="2"/>
      <c r="DH455" s="2"/>
    </row>
    <row r="456" spans="109:112" x14ac:dyDescent="0.35">
      <c r="DE456" s="2"/>
      <c r="DF456" s="2"/>
      <c r="DG456" s="2"/>
      <c r="DH456" s="2"/>
    </row>
    <row r="457" spans="109:112" x14ac:dyDescent="0.35">
      <c r="DE457" s="2"/>
      <c r="DF457" s="2"/>
      <c r="DG457" s="2"/>
      <c r="DH457" s="2"/>
    </row>
    <row r="458" spans="109:112" x14ac:dyDescent="0.35">
      <c r="DE458" s="2"/>
      <c r="DF458" s="2"/>
      <c r="DG458" s="2"/>
      <c r="DH458" s="2"/>
    </row>
    <row r="459" spans="109:112" x14ac:dyDescent="0.35">
      <c r="DE459" s="2"/>
      <c r="DF459" s="2"/>
      <c r="DG459" s="2"/>
      <c r="DH459" s="2"/>
    </row>
    <row r="460" spans="109:112" x14ac:dyDescent="0.35">
      <c r="DE460" s="2"/>
      <c r="DF460" s="2"/>
      <c r="DG460" s="2"/>
      <c r="DH460" s="2"/>
    </row>
    <row r="461" spans="109:112" x14ac:dyDescent="0.35">
      <c r="DE461" s="2"/>
      <c r="DF461" s="2"/>
      <c r="DG461" s="2"/>
      <c r="DH461" s="2"/>
    </row>
    <row r="462" spans="109:112" x14ac:dyDescent="0.35">
      <c r="DE462" s="2"/>
      <c r="DF462" s="2"/>
      <c r="DG462" s="2"/>
      <c r="DH462" s="2"/>
    </row>
    <row r="463" spans="109:112" x14ac:dyDescent="0.35">
      <c r="DE463" s="2"/>
      <c r="DF463" s="2"/>
      <c r="DG463" s="2"/>
      <c r="DH463" s="2"/>
    </row>
    <row r="464" spans="109:112" x14ac:dyDescent="0.35">
      <c r="DE464" s="2"/>
      <c r="DF464" s="2"/>
      <c r="DG464" s="2"/>
      <c r="DH464" s="2"/>
    </row>
    <row r="465" spans="109:112" x14ac:dyDescent="0.35">
      <c r="DE465" s="2"/>
      <c r="DF465" s="2"/>
      <c r="DG465" s="2"/>
      <c r="DH465" s="2"/>
    </row>
    <row r="466" spans="109:112" x14ac:dyDescent="0.35">
      <c r="DE466" s="2"/>
      <c r="DF466" s="2"/>
      <c r="DG466" s="2"/>
      <c r="DH466" s="2"/>
    </row>
    <row r="467" spans="109:112" x14ac:dyDescent="0.35">
      <c r="DE467" s="2"/>
      <c r="DF467" s="2"/>
      <c r="DG467" s="2"/>
      <c r="DH467" s="2"/>
    </row>
    <row r="468" spans="109:112" x14ac:dyDescent="0.35">
      <c r="DE468" s="2"/>
      <c r="DF468" s="2"/>
      <c r="DG468" s="2"/>
      <c r="DH468" s="2"/>
    </row>
    <row r="469" spans="109:112" x14ac:dyDescent="0.35">
      <c r="DE469" s="2"/>
      <c r="DF469" s="2"/>
      <c r="DG469" s="2"/>
      <c r="DH469" s="2"/>
    </row>
    <row r="470" spans="109:112" x14ac:dyDescent="0.35">
      <c r="DE470" s="2"/>
      <c r="DF470" s="2"/>
      <c r="DG470" s="2"/>
      <c r="DH470" s="2"/>
    </row>
    <row r="471" spans="109:112" x14ac:dyDescent="0.35">
      <c r="DE471" s="2"/>
      <c r="DF471" s="2"/>
      <c r="DG471" s="2"/>
      <c r="DH471" s="2"/>
    </row>
    <row r="472" spans="109:112" x14ac:dyDescent="0.35">
      <c r="DE472" s="2"/>
      <c r="DF472" s="2"/>
      <c r="DG472" s="2"/>
      <c r="DH472" s="2"/>
    </row>
    <row r="473" spans="109:112" x14ac:dyDescent="0.35">
      <c r="DE473" s="2"/>
      <c r="DF473" s="2"/>
      <c r="DG473" s="2"/>
      <c r="DH473" s="2"/>
    </row>
    <row r="474" spans="109:112" x14ac:dyDescent="0.35">
      <c r="DE474" s="2"/>
      <c r="DF474" s="2"/>
      <c r="DG474" s="2"/>
      <c r="DH474" s="2"/>
    </row>
    <row r="475" spans="109:112" x14ac:dyDescent="0.35">
      <c r="DE475" s="2"/>
      <c r="DF475" s="2"/>
      <c r="DG475" s="2"/>
      <c r="DH475" s="2"/>
    </row>
    <row r="476" spans="109:112" x14ac:dyDescent="0.35">
      <c r="DE476" s="2"/>
      <c r="DF476" s="2"/>
      <c r="DG476" s="2"/>
      <c r="DH476" s="2"/>
    </row>
    <row r="477" spans="109:112" x14ac:dyDescent="0.35">
      <c r="DE477" s="2"/>
      <c r="DF477" s="2"/>
      <c r="DG477" s="2"/>
      <c r="DH477" s="2"/>
    </row>
    <row r="478" spans="109:112" x14ac:dyDescent="0.35">
      <c r="DE478" s="2"/>
      <c r="DF478" s="2"/>
      <c r="DG478" s="2"/>
      <c r="DH478" s="2"/>
    </row>
    <row r="479" spans="109:112" x14ac:dyDescent="0.35">
      <c r="DE479" s="2"/>
      <c r="DF479" s="2"/>
      <c r="DG479" s="2"/>
      <c r="DH479" s="2"/>
    </row>
    <row r="480" spans="109:112" x14ac:dyDescent="0.35">
      <c r="DE480" s="2"/>
      <c r="DF480" s="2"/>
      <c r="DG480" s="2"/>
      <c r="DH480" s="2"/>
    </row>
    <row r="481" spans="109:112" x14ac:dyDescent="0.35">
      <c r="DE481" s="2"/>
      <c r="DF481" s="2"/>
      <c r="DG481" s="2"/>
      <c r="DH481" s="2"/>
    </row>
    <row r="482" spans="109:112" x14ac:dyDescent="0.35">
      <c r="DE482" s="2"/>
      <c r="DF482" s="2"/>
      <c r="DG482" s="2"/>
      <c r="DH482" s="2"/>
    </row>
    <row r="483" spans="109:112" x14ac:dyDescent="0.35">
      <c r="DE483" s="2"/>
      <c r="DF483" s="2"/>
      <c r="DG483" s="2"/>
      <c r="DH483" s="2"/>
    </row>
    <row r="484" spans="109:112" x14ac:dyDescent="0.35">
      <c r="DE484" s="2"/>
      <c r="DF484" s="2"/>
      <c r="DG484" s="2"/>
      <c r="DH484" s="2"/>
    </row>
    <row r="485" spans="109:112" x14ac:dyDescent="0.35">
      <c r="DE485" s="2"/>
      <c r="DF485" s="2"/>
      <c r="DG485" s="2"/>
      <c r="DH485" s="2"/>
    </row>
    <row r="486" spans="109:112" x14ac:dyDescent="0.35">
      <c r="DE486" s="2"/>
      <c r="DF486" s="2"/>
      <c r="DG486" s="2"/>
      <c r="DH486" s="2"/>
    </row>
    <row r="487" spans="109:112" x14ac:dyDescent="0.35">
      <c r="DE487" s="2"/>
      <c r="DF487" s="2"/>
      <c r="DG487" s="2"/>
      <c r="DH487" s="2"/>
    </row>
    <row r="488" spans="109:112" x14ac:dyDescent="0.35">
      <c r="DE488" s="2"/>
      <c r="DF488" s="2"/>
      <c r="DG488" s="2"/>
      <c r="DH488" s="2"/>
    </row>
    <row r="489" spans="109:112" x14ac:dyDescent="0.35">
      <c r="DE489" s="2"/>
      <c r="DF489" s="2"/>
      <c r="DG489" s="2"/>
      <c r="DH489" s="2"/>
    </row>
    <row r="490" spans="109:112" x14ac:dyDescent="0.35">
      <c r="DE490" s="2"/>
      <c r="DF490" s="2"/>
      <c r="DG490" s="2"/>
      <c r="DH490" s="2"/>
    </row>
    <row r="491" spans="109:112" x14ac:dyDescent="0.35">
      <c r="DE491" s="2"/>
      <c r="DF491" s="2"/>
      <c r="DG491" s="2"/>
      <c r="DH491" s="2"/>
    </row>
    <row r="492" spans="109:112" x14ac:dyDescent="0.35">
      <c r="DE492" s="2"/>
      <c r="DF492" s="2"/>
      <c r="DG492" s="2"/>
      <c r="DH492" s="2"/>
    </row>
    <row r="493" spans="109:112" x14ac:dyDescent="0.35">
      <c r="DE493" s="2"/>
      <c r="DF493" s="2"/>
      <c r="DG493" s="2"/>
      <c r="DH493" s="2"/>
    </row>
    <row r="494" spans="109:112" x14ac:dyDescent="0.35">
      <c r="DE494" s="2"/>
      <c r="DF494" s="2"/>
      <c r="DG494" s="2"/>
      <c r="DH494" s="2"/>
    </row>
    <row r="495" spans="109:112" x14ac:dyDescent="0.35">
      <c r="DE495" s="2"/>
      <c r="DF495" s="2"/>
      <c r="DG495" s="2"/>
      <c r="DH495" s="2"/>
    </row>
    <row r="496" spans="109:112" x14ac:dyDescent="0.35">
      <c r="DE496" s="2"/>
      <c r="DF496" s="2"/>
      <c r="DG496" s="2"/>
      <c r="DH496" s="2"/>
    </row>
    <row r="497" spans="109:112" x14ac:dyDescent="0.35">
      <c r="DE497" s="2"/>
      <c r="DF497" s="2"/>
      <c r="DG497" s="2"/>
      <c r="DH497" s="2"/>
    </row>
    <row r="498" spans="109:112" x14ac:dyDescent="0.35">
      <c r="DE498" s="2"/>
      <c r="DF498" s="2"/>
      <c r="DG498" s="2"/>
      <c r="DH498" s="2"/>
    </row>
    <row r="499" spans="109:112" x14ac:dyDescent="0.35">
      <c r="DE499" s="2"/>
      <c r="DF499" s="2"/>
      <c r="DG499" s="2"/>
      <c r="DH499" s="2"/>
    </row>
    <row r="500" spans="109:112" x14ac:dyDescent="0.35">
      <c r="DE500" s="2"/>
      <c r="DF500" s="2"/>
      <c r="DG500" s="2"/>
      <c r="DH500" s="2"/>
    </row>
    <row r="501" spans="109:112" x14ac:dyDescent="0.35">
      <c r="DE501" s="2"/>
      <c r="DF501" s="2"/>
      <c r="DG501" s="2"/>
      <c r="DH501" s="2"/>
    </row>
    <row r="502" spans="109:112" x14ac:dyDescent="0.35">
      <c r="DE502" s="2"/>
      <c r="DF502" s="2"/>
      <c r="DG502" s="2"/>
      <c r="DH502" s="2"/>
    </row>
    <row r="503" spans="109:112" x14ac:dyDescent="0.35">
      <c r="DE503" s="2"/>
      <c r="DF503" s="2"/>
      <c r="DG503" s="2"/>
      <c r="DH503" s="2"/>
    </row>
    <row r="504" spans="109:112" x14ac:dyDescent="0.35">
      <c r="DE504" s="2"/>
      <c r="DF504" s="2"/>
      <c r="DG504" s="2"/>
      <c r="DH504" s="2"/>
    </row>
    <row r="505" spans="109:112" x14ac:dyDescent="0.35">
      <c r="DE505" s="2"/>
      <c r="DF505" s="2"/>
      <c r="DG505" s="2"/>
      <c r="DH505" s="2"/>
    </row>
    <row r="506" spans="109:112" x14ac:dyDescent="0.35">
      <c r="DE506" s="2"/>
      <c r="DF506" s="2"/>
      <c r="DG506" s="2"/>
      <c r="DH506" s="2"/>
    </row>
    <row r="507" spans="109:112" x14ac:dyDescent="0.35">
      <c r="DE507" s="2"/>
      <c r="DF507" s="2"/>
      <c r="DG507" s="2"/>
      <c r="DH507" s="2"/>
    </row>
    <row r="508" spans="109:112" x14ac:dyDescent="0.35">
      <c r="DE508" s="2"/>
      <c r="DF508" s="2"/>
      <c r="DG508" s="2"/>
      <c r="DH508" s="2"/>
    </row>
    <row r="509" spans="109:112" x14ac:dyDescent="0.35">
      <c r="DE509" s="2"/>
      <c r="DF509" s="2"/>
      <c r="DG509" s="2"/>
      <c r="DH509" s="2"/>
    </row>
    <row r="510" spans="109:112" x14ac:dyDescent="0.35">
      <c r="DE510" s="2"/>
      <c r="DF510" s="2"/>
      <c r="DG510" s="2"/>
      <c r="DH510" s="2"/>
    </row>
    <row r="511" spans="109:112" x14ac:dyDescent="0.35">
      <c r="DE511" s="2"/>
      <c r="DF511" s="2"/>
      <c r="DG511" s="2"/>
      <c r="DH511" s="2"/>
    </row>
    <row r="512" spans="109:112" x14ac:dyDescent="0.35">
      <c r="DE512" s="2"/>
      <c r="DF512" s="2"/>
      <c r="DG512" s="2"/>
      <c r="DH512" s="2"/>
    </row>
    <row r="513" spans="109:112" x14ac:dyDescent="0.35">
      <c r="DE513" s="2"/>
      <c r="DF513" s="2"/>
      <c r="DG513" s="2"/>
      <c r="DH513" s="2"/>
    </row>
    <row r="514" spans="109:112" x14ac:dyDescent="0.35">
      <c r="DE514" s="2"/>
      <c r="DF514" s="2"/>
      <c r="DG514" s="2"/>
      <c r="DH514" s="2"/>
    </row>
    <row r="515" spans="109:112" x14ac:dyDescent="0.35">
      <c r="DE515" s="2"/>
      <c r="DF515" s="2"/>
      <c r="DG515" s="2"/>
      <c r="DH515" s="2"/>
    </row>
    <row r="516" spans="109:112" x14ac:dyDescent="0.35">
      <c r="DE516" s="2"/>
      <c r="DF516" s="2"/>
      <c r="DG516" s="2"/>
      <c r="DH516" s="2"/>
    </row>
    <row r="517" spans="109:112" x14ac:dyDescent="0.35">
      <c r="DE517" s="2"/>
      <c r="DF517" s="2"/>
      <c r="DG517" s="2"/>
      <c r="DH517" s="2"/>
    </row>
    <row r="518" spans="109:112" x14ac:dyDescent="0.35">
      <c r="DE518" s="2"/>
      <c r="DF518" s="2"/>
      <c r="DG518" s="2"/>
      <c r="DH518" s="2"/>
    </row>
    <row r="519" spans="109:112" x14ac:dyDescent="0.35">
      <c r="DE519" s="2"/>
      <c r="DF519" s="2"/>
      <c r="DG519" s="2"/>
      <c r="DH519" s="2"/>
    </row>
    <row r="520" spans="109:112" x14ac:dyDescent="0.35">
      <c r="DE520" s="2"/>
      <c r="DF520" s="2"/>
      <c r="DG520" s="2"/>
      <c r="DH520" s="2"/>
    </row>
    <row r="521" spans="109:112" x14ac:dyDescent="0.35">
      <c r="DE521" s="2"/>
      <c r="DF521" s="2"/>
      <c r="DG521" s="2"/>
      <c r="DH521" s="2"/>
    </row>
    <row r="522" spans="109:112" x14ac:dyDescent="0.35">
      <c r="DE522" s="2"/>
      <c r="DF522" s="2"/>
      <c r="DG522" s="2"/>
      <c r="DH522" s="2"/>
    </row>
    <row r="523" spans="109:112" x14ac:dyDescent="0.35">
      <c r="DE523" s="2"/>
      <c r="DF523" s="2"/>
      <c r="DG523" s="2"/>
      <c r="DH523" s="2"/>
    </row>
    <row r="524" spans="109:112" x14ac:dyDescent="0.35">
      <c r="DE524" s="2"/>
      <c r="DF524" s="2"/>
      <c r="DG524" s="2"/>
      <c r="DH524" s="2"/>
    </row>
    <row r="525" spans="109:112" x14ac:dyDescent="0.35">
      <c r="DE525" s="2"/>
      <c r="DF525" s="2"/>
      <c r="DG525" s="2"/>
      <c r="DH525" s="2"/>
    </row>
    <row r="526" spans="109:112" x14ac:dyDescent="0.35">
      <c r="DE526" s="2"/>
      <c r="DF526" s="2"/>
      <c r="DG526" s="2"/>
      <c r="DH526" s="2"/>
    </row>
    <row r="527" spans="109:112" x14ac:dyDescent="0.35">
      <c r="DE527" s="2"/>
      <c r="DF527" s="2"/>
      <c r="DG527" s="2"/>
      <c r="DH527" s="2"/>
    </row>
    <row r="528" spans="109:112" x14ac:dyDescent="0.35">
      <c r="DE528" s="2"/>
      <c r="DF528" s="2"/>
      <c r="DG528" s="2"/>
      <c r="DH528" s="2"/>
    </row>
    <row r="529" spans="109:112" x14ac:dyDescent="0.35">
      <c r="DE529" s="2"/>
      <c r="DF529" s="2"/>
      <c r="DG529" s="2"/>
      <c r="DH529" s="2"/>
    </row>
    <row r="530" spans="109:112" x14ac:dyDescent="0.35">
      <c r="DE530" s="2"/>
      <c r="DF530" s="2"/>
      <c r="DG530" s="2"/>
      <c r="DH530" s="2"/>
    </row>
    <row r="531" spans="109:112" x14ac:dyDescent="0.35">
      <c r="DE531" s="2"/>
      <c r="DF531" s="2"/>
      <c r="DG531" s="2"/>
      <c r="DH531" s="2"/>
    </row>
    <row r="532" spans="109:112" x14ac:dyDescent="0.35">
      <c r="DE532" s="2"/>
      <c r="DF532" s="2"/>
      <c r="DG532" s="2"/>
      <c r="DH532" s="2"/>
    </row>
    <row r="533" spans="109:112" x14ac:dyDescent="0.35">
      <c r="DE533" s="2"/>
      <c r="DF533" s="2"/>
      <c r="DG533" s="2"/>
      <c r="DH533" s="2"/>
    </row>
    <row r="534" spans="109:112" x14ac:dyDescent="0.35">
      <c r="DE534" s="2"/>
      <c r="DF534" s="2"/>
      <c r="DG534" s="2"/>
      <c r="DH534" s="2"/>
    </row>
    <row r="535" spans="109:112" x14ac:dyDescent="0.35">
      <c r="DE535" s="2"/>
      <c r="DF535" s="2"/>
      <c r="DG535" s="2"/>
      <c r="DH535" s="2"/>
    </row>
    <row r="536" spans="109:112" x14ac:dyDescent="0.35">
      <c r="DE536" s="2"/>
      <c r="DF536" s="2"/>
      <c r="DG536" s="2"/>
      <c r="DH536" s="2"/>
    </row>
    <row r="537" spans="109:112" x14ac:dyDescent="0.35">
      <c r="DE537" s="2"/>
      <c r="DF537" s="2"/>
      <c r="DG537" s="2"/>
      <c r="DH537" s="2"/>
    </row>
    <row r="538" spans="109:112" x14ac:dyDescent="0.35">
      <c r="DE538" s="2"/>
      <c r="DF538" s="2"/>
      <c r="DG538" s="2"/>
      <c r="DH538" s="2"/>
    </row>
    <row r="539" spans="109:112" x14ac:dyDescent="0.35">
      <c r="DE539" s="2"/>
      <c r="DF539" s="2"/>
      <c r="DG539" s="2"/>
      <c r="DH539" s="2"/>
    </row>
    <row r="540" spans="109:112" x14ac:dyDescent="0.35">
      <c r="DE540" s="2"/>
      <c r="DF540" s="2"/>
      <c r="DG540" s="2"/>
      <c r="DH540" s="2"/>
    </row>
    <row r="541" spans="109:112" x14ac:dyDescent="0.35">
      <c r="DE541" s="2"/>
      <c r="DF541" s="2"/>
      <c r="DG541" s="2"/>
      <c r="DH541" s="2"/>
    </row>
    <row r="542" spans="109:112" x14ac:dyDescent="0.35">
      <c r="DE542" s="2"/>
      <c r="DF542" s="2"/>
      <c r="DG542" s="2"/>
      <c r="DH542" s="2"/>
    </row>
    <row r="543" spans="109:112" x14ac:dyDescent="0.35">
      <c r="DE543" s="2"/>
      <c r="DF543" s="2"/>
      <c r="DG543" s="2"/>
      <c r="DH543" s="2"/>
    </row>
    <row r="544" spans="109:112" x14ac:dyDescent="0.35">
      <c r="DE544" s="2"/>
      <c r="DF544" s="2"/>
      <c r="DG544" s="2"/>
      <c r="DH544" s="2"/>
    </row>
    <row r="545" spans="109:112" x14ac:dyDescent="0.35">
      <c r="DE545" s="2"/>
      <c r="DF545" s="2"/>
      <c r="DG545" s="2"/>
      <c r="DH545" s="2"/>
    </row>
    <row r="546" spans="109:112" x14ac:dyDescent="0.35">
      <c r="DE546" s="2"/>
      <c r="DF546" s="2"/>
      <c r="DG546" s="2"/>
      <c r="DH546" s="2"/>
    </row>
    <row r="547" spans="109:112" x14ac:dyDescent="0.35">
      <c r="DE547" s="2"/>
      <c r="DF547" s="2"/>
      <c r="DG547" s="2"/>
      <c r="DH547" s="2"/>
    </row>
    <row r="548" spans="109:112" x14ac:dyDescent="0.35">
      <c r="DE548" s="2"/>
      <c r="DF548" s="2"/>
      <c r="DG548" s="2"/>
      <c r="DH548" s="2"/>
    </row>
    <row r="549" spans="109:112" x14ac:dyDescent="0.35">
      <c r="DE549" s="2"/>
      <c r="DF549" s="2"/>
      <c r="DG549" s="2"/>
      <c r="DH549" s="2"/>
    </row>
    <row r="550" spans="109:112" x14ac:dyDescent="0.35">
      <c r="DE550" s="2"/>
      <c r="DF550" s="2"/>
      <c r="DG550" s="2"/>
      <c r="DH550" s="2"/>
    </row>
    <row r="551" spans="109:112" x14ac:dyDescent="0.35">
      <c r="DE551" s="2"/>
      <c r="DF551" s="2"/>
      <c r="DG551" s="2"/>
      <c r="DH551" s="2"/>
    </row>
    <row r="552" spans="109:112" x14ac:dyDescent="0.35">
      <c r="DE552" s="2"/>
      <c r="DF552" s="2"/>
      <c r="DG552" s="2"/>
      <c r="DH552" s="2"/>
    </row>
    <row r="553" spans="109:112" x14ac:dyDescent="0.35">
      <c r="DE553" s="2"/>
      <c r="DF553" s="2"/>
      <c r="DG553" s="2"/>
      <c r="DH553" s="2"/>
    </row>
    <row r="554" spans="109:112" x14ac:dyDescent="0.35">
      <c r="DE554" s="2"/>
      <c r="DF554" s="2"/>
      <c r="DG554" s="2"/>
      <c r="DH554" s="2"/>
    </row>
    <row r="555" spans="109:112" x14ac:dyDescent="0.35">
      <c r="DE555" s="2"/>
      <c r="DF555" s="2"/>
      <c r="DG555" s="2"/>
      <c r="DH555" s="2"/>
    </row>
    <row r="556" spans="109:112" x14ac:dyDescent="0.35">
      <c r="DE556" s="2"/>
      <c r="DF556" s="2"/>
      <c r="DG556" s="2"/>
      <c r="DH556" s="2"/>
    </row>
    <row r="557" spans="109:112" x14ac:dyDescent="0.35">
      <c r="DE557" s="2"/>
      <c r="DF557" s="2"/>
      <c r="DG557" s="2"/>
      <c r="DH557" s="2"/>
    </row>
    <row r="558" spans="109:112" x14ac:dyDescent="0.35">
      <c r="DE558" s="2"/>
      <c r="DF558" s="2"/>
      <c r="DG558" s="2"/>
      <c r="DH558" s="2"/>
    </row>
    <row r="559" spans="109:112" x14ac:dyDescent="0.35">
      <c r="DE559" s="2"/>
      <c r="DF559" s="2"/>
      <c r="DG559" s="2"/>
      <c r="DH559" s="2"/>
    </row>
    <row r="560" spans="109:112" x14ac:dyDescent="0.35">
      <c r="DE560" s="2"/>
      <c r="DF560" s="2"/>
      <c r="DG560" s="2"/>
      <c r="DH560" s="2"/>
    </row>
    <row r="561" spans="109:112" x14ac:dyDescent="0.35">
      <c r="DE561" s="2"/>
      <c r="DF561" s="2"/>
      <c r="DG561" s="2"/>
      <c r="DH561" s="2"/>
    </row>
    <row r="562" spans="109:112" x14ac:dyDescent="0.35">
      <c r="DE562" s="2"/>
      <c r="DF562" s="2"/>
      <c r="DG562" s="2"/>
      <c r="DH562" s="2"/>
    </row>
    <row r="563" spans="109:112" x14ac:dyDescent="0.35">
      <c r="DE563" s="2"/>
      <c r="DF563" s="2"/>
      <c r="DG563" s="2"/>
      <c r="DH563" s="2"/>
    </row>
    <row r="564" spans="109:112" x14ac:dyDescent="0.35">
      <c r="DE564" s="2"/>
      <c r="DF564" s="2"/>
      <c r="DG564" s="2"/>
      <c r="DH564" s="2"/>
    </row>
    <row r="565" spans="109:112" x14ac:dyDescent="0.35">
      <c r="DE565" s="2"/>
      <c r="DF565" s="2"/>
      <c r="DG565" s="2"/>
      <c r="DH565" s="2"/>
    </row>
    <row r="566" spans="109:112" x14ac:dyDescent="0.35">
      <c r="DE566" s="2"/>
      <c r="DF566" s="2"/>
      <c r="DG566" s="2"/>
      <c r="DH566" s="2"/>
    </row>
    <row r="567" spans="109:112" x14ac:dyDescent="0.35">
      <c r="DE567" s="2"/>
      <c r="DF567" s="2"/>
      <c r="DG567" s="2"/>
      <c r="DH567" s="2"/>
    </row>
    <row r="568" spans="109:112" x14ac:dyDescent="0.35">
      <c r="DE568" s="2"/>
      <c r="DF568" s="2"/>
      <c r="DG568" s="2"/>
      <c r="DH568" s="2"/>
    </row>
    <row r="569" spans="109:112" x14ac:dyDescent="0.35">
      <c r="DE569" s="2"/>
      <c r="DF569" s="2"/>
      <c r="DG569" s="2"/>
      <c r="DH569" s="2"/>
    </row>
    <row r="570" spans="109:112" x14ac:dyDescent="0.35">
      <c r="DE570" s="2"/>
      <c r="DF570" s="2"/>
      <c r="DG570" s="2"/>
      <c r="DH570" s="2"/>
    </row>
    <row r="571" spans="109:112" x14ac:dyDescent="0.35">
      <c r="DE571" s="2"/>
      <c r="DF571" s="2"/>
      <c r="DG571" s="2"/>
      <c r="DH571" s="2"/>
    </row>
    <row r="572" spans="109:112" x14ac:dyDescent="0.35">
      <c r="DE572" s="2"/>
      <c r="DF572" s="2"/>
      <c r="DG572" s="2"/>
      <c r="DH572" s="2"/>
    </row>
    <row r="573" spans="109:112" x14ac:dyDescent="0.35">
      <c r="DE573" s="2"/>
      <c r="DF573" s="2"/>
      <c r="DG573" s="2"/>
      <c r="DH573" s="2"/>
    </row>
    <row r="574" spans="109:112" x14ac:dyDescent="0.35">
      <c r="DE574" s="2"/>
      <c r="DF574" s="2"/>
      <c r="DG574" s="2"/>
      <c r="DH574" s="2"/>
    </row>
    <row r="575" spans="109:112" x14ac:dyDescent="0.35">
      <c r="DE575" s="2"/>
      <c r="DF575" s="2"/>
      <c r="DG575" s="2"/>
      <c r="DH575" s="2"/>
    </row>
    <row r="576" spans="109:112" x14ac:dyDescent="0.35">
      <c r="DE576" s="2"/>
      <c r="DF576" s="2"/>
      <c r="DG576" s="2"/>
      <c r="DH576" s="2"/>
    </row>
    <row r="577" spans="109:112" x14ac:dyDescent="0.35">
      <c r="DE577" s="2"/>
      <c r="DF577" s="2"/>
      <c r="DG577" s="2"/>
      <c r="DH577" s="2"/>
    </row>
    <row r="578" spans="109:112" x14ac:dyDescent="0.35">
      <c r="DE578" s="2"/>
      <c r="DF578" s="2"/>
      <c r="DG578" s="2"/>
      <c r="DH578" s="2"/>
    </row>
    <row r="579" spans="109:112" x14ac:dyDescent="0.35">
      <c r="DE579" s="2"/>
      <c r="DF579" s="2"/>
      <c r="DG579" s="2"/>
      <c r="DH579" s="2"/>
    </row>
    <row r="580" spans="109:112" x14ac:dyDescent="0.35">
      <c r="DE580" s="2"/>
      <c r="DF580" s="2"/>
      <c r="DG580" s="2"/>
      <c r="DH580" s="2"/>
    </row>
    <row r="581" spans="109:112" x14ac:dyDescent="0.35">
      <c r="DE581" s="2"/>
      <c r="DF581" s="2"/>
      <c r="DG581" s="2"/>
      <c r="DH581" s="2"/>
    </row>
    <row r="582" spans="109:112" x14ac:dyDescent="0.35">
      <c r="DE582" s="2"/>
      <c r="DF582" s="2"/>
      <c r="DG582" s="2"/>
      <c r="DH582" s="2"/>
    </row>
    <row r="583" spans="109:112" x14ac:dyDescent="0.35">
      <c r="DE583" s="2"/>
      <c r="DF583" s="2"/>
      <c r="DG583" s="2"/>
      <c r="DH583" s="2"/>
    </row>
    <row r="584" spans="109:112" x14ac:dyDescent="0.35">
      <c r="DE584" s="2"/>
      <c r="DF584" s="2"/>
      <c r="DG584" s="2"/>
      <c r="DH584" s="2"/>
    </row>
    <row r="585" spans="109:112" x14ac:dyDescent="0.35">
      <c r="DE585" s="2"/>
      <c r="DF585" s="2"/>
      <c r="DG585" s="2"/>
      <c r="DH585" s="2"/>
    </row>
    <row r="586" spans="109:112" x14ac:dyDescent="0.35">
      <c r="DE586" s="2"/>
      <c r="DF586" s="2"/>
      <c r="DG586" s="2"/>
      <c r="DH586" s="2"/>
    </row>
    <row r="587" spans="109:112" x14ac:dyDescent="0.35">
      <c r="DE587" s="2"/>
      <c r="DF587" s="2"/>
      <c r="DG587" s="2"/>
      <c r="DH587" s="2"/>
    </row>
    <row r="588" spans="109:112" x14ac:dyDescent="0.35">
      <c r="DE588" s="2"/>
      <c r="DF588" s="2"/>
      <c r="DG588" s="2"/>
      <c r="DH588" s="2"/>
    </row>
    <row r="589" spans="109:112" x14ac:dyDescent="0.35">
      <c r="DE589" s="2"/>
      <c r="DF589" s="2"/>
      <c r="DG589" s="2"/>
      <c r="DH589" s="2"/>
    </row>
    <row r="590" spans="109:112" x14ac:dyDescent="0.35">
      <c r="DE590" s="2"/>
      <c r="DF590" s="2"/>
      <c r="DG590" s="2"/>
      <c r="DH590" s="2"/>
    </row>
    <row r="591" spans="109:112" x14ac:dyDescent="0.35">
      <c r="DE591" s="2"/>
      <c r="DF591" s="2"/>
      <c r="DG591" s="2"/>
      <c r="DH591" s="2"/>
    </row>
    <row r="592" spans="109:112" x14ac:dyDescent="0.35">
      <c r="DE592" s="2"/>
      <c r="DF592" s="2"/>
      <c r="DG592" s="2"/>
      <c r="DH592" s="2"/>
    </row>
    <row r="593" spans="109:112" x14ac:dyDescent="0.35">
      <c r="DE593" s="2"/>
      <c r="DF593" s="2"/>
      <c r="DG593" s="2"/>
      <c r="DH593" s="2"/>
    </row>
    <row r="594" spans="109:112" x14ac:dyDescent="0.35">
      <c r="DE594" s="2"/>
      <c r="DF594" s="2"/>
      <c r="DG594" s="2"/>
      <c r="DH594" s="2"/>
    </row>
    <row r="595" spans="109:112" x14ac:dyDescent="0.35">
      <c r="DE595" s="2"/>
      <c r="DF595" s="2"/>
      <c r="DG595" s="2"/>
      <c r="DH595" s="2"/>
    </row>
    <row r="596" spans="109:112" x14ac:dyDescent="0.35">
      <c r="DE596" s="2"/>
      <c r="DF596" s="2"/>
      <c r="DG596" s="2"/>
      <c r="DH596" s="2"/>
    </row>
    <row r="597" spans="109:112" x14ac:dyDescent="0.35">
      <c r="DE597" s="2"/>
      <c r="DF597" s="2"/>
      <c r="DG597" s="2"/>
      <c r="DH597" s="2"/>
    </row>
    <row r="598" spans="109:112" x14ac:dyDescent="0.35">
      <c r="DE598" s="2"/>
      <c r="DF598" s="2"/>
      <c r="DG598" s="2"/>
      <c r="DH598" s="2"/>
    </row>
    <row r="599" spans="109:112" x14ac:dyDescent="0.35">
      <c r="DE599" s="2"/>
      <c r="DF599" s="2"/>
      <c r="DG599" s="2"/>
      <c r="DH599" s="2"/>
    </row>
    <row r="600" spans="109:112" x14ac:dyDescent="0.35">
      <c r="DE600" s="2"/>
      <c r="DF600" s="2"/>
      <c r="DG600" s="2"/>
      <c r="DH600" s="2"/>
    </row>
    <row r="601" spans="109:112" x14ac:dyDescent="0.35">
      <c r="DE601" s="2"/>
      <c r="DF601" s="2"/>
      <c r="DG601" s="2"/>
      <c r="DH601" s="2"/>
    </row>
    <row r="602" spans="109:112" x14ac:dyDescent="0.35">
      <c r="DE602" s="2"/>
      <c r="DF602" s="2"/>
      <c r="DG602" s="2"/>
      <c r="DH602" s="2"/>
    </row>
    <row r="603" spans="109:112" x14ac:dyDescent="0.35">
      <c r="DE603" s="2"/>
      <c r="DF603" s="2"/>
      <c r="DG603" s="2"/>
      <c r="DH603" s="2"/>
    </row>
    <row r="604" spans="109:112" x14ac:dyDescent="0.35">
      <c r="DE604" s="2"/>
      <c r="DF604" s="2"/>
      <c r="DG604" s="2"/>
      <c r="DH604" s="2"/>
    </row>
    <row r="605" spans="109:112" x14ac:dyDescent="0.35">
      <c r="DE605" s="2"/>
      <c r="DF605" s="2"/>
      <c r="DG605" s="2"/>
      <c r="DH605" s="2"/>
    </row>
    <row r="606" spans="109:112" x14ac:dyDescent="0.35">
      <c r="DE606" s="2"/>
      <c r="DF606" s="2"/>
      <c r="DG606" s="2"/>
      <c r="DH606" s="2"/>
    </row>
    <row r="607" spans="109:112" x14ac:dyDescent="0.35">
      <c r="DE607" s="2"/>
      <c r="DF607" s="2"/>
      <c r="DG607" s="2"/>
      <c r="DH607" s="2"/>
    </row>
    <row r="608" spans="109:112" x14ac:dyDescent="0.35">
      <c r="DE608" s="2"/>
      <c r="DF608" s="2"/>
      <c r="DG608" s="2"/>
      <c r="DH608" s="2"/>
    </row>
    <row r="609" spans="109:112" x14ac:dyDescent="0.35">
      <c r="DE609" s="2"/>
      <c r="DF609" s="2"/>
      <c r="DG609" s="2"/>
      <c r="DH609" s="2"/>
    </row>
    <row r="610" spans="109:112" x14ac:dyDescent="0.35">
      <c r="DE610" s="2"/>
      <c r="DF610" s="2"/>
      <c r="DG610" s="2"/>
      <c r="DH610" s="2"/>
    </row>
    <row r="611" spans="109:112" x14ac:dyDescent="0.35">
      <c r="DE611" s="2"/>
      <c r="DF611" s="2"/>
      <c r="DG611" s="2"/>
      <c r="DH611" s="2"/>
    </row>
    <row r="612" spans="109:112" x14ac:dyDescent="0.35">
      <c r="DE612" s="2"/>
      <c r="DF612" s="2"/>
      <c r="DG612" s="2"/>
      <c r="DH612" s="2"/>
    </row>
    <row r="613" spans="109:112" x14ac:dyDescent="0.35">
      <c r="DE613" s="2"/>
      <c r="DF613" s="2"/>
      <c r="DG613" s="2"/>
      <c r="DH613" s="2"/>
    </row>
    <row r="614" spans="109:112" x14ac:dyDescent="0.35">
      <c r="DE614" s="2"/>
      <c r="DF614" s="2"/>
      <c r="DG614" s="2"/>
      <c r="DH614" s="2"/>
    </row>
    <row r="615" spans="109:112" x14ac:dyDescent="0.35">
      <c r="DE615" s="2"/>
      <c r="DF615" s="2"/>
      <c r="DG615" s="2"/>
      <c r="DH615" s="2"/>
    </row>
    <row r="616" spans="109:112" x14ac:dyDescent="0.35">
      <c r="DE616" s="2"/>
      <c r="DF616" s="2"/>
      <c r="DG616" s="2"/>
      <c r="DH616" s="2"/>
    </row>
    <row r="617" spans="109:112" x14ac:dyDescent="0.35">
      <c r="DE617" s="2"/>
      <c r="DF617" s="2"/>
      <c r="DG617" s="2"/>
      <c r="DH617" s="2"/>
    </row>
    <row r="618" spans="109:112" x14ac:dyDescent="0.35">
      <c r="DE618" s="2"/>
      <c r="DF618" s="2"/>
      <c r="DG618" s="2"/>
      <c r="DH618" s="2"/>
    </row>
    <row r="619" spans="109:112" x14ac:dyDescent="0.35">
      <c r="DE619" s="2"/>
      <c r="DF619" s="2"/>
      <c r="DG619" s="2"/>
      <c r="DH619" s="2"/>
    </row>
    <row r="620" spans="109:112" x14ac:dyDescent="0.35">
      <c r="DE620" s="2"/>
      <c r="DF620" s="2"/>
      <c r="DG620" s="2"/>
      <c r="DH620" s="2"/>
    </row>
    <row r="621" spans="109:112" x14ac:dyDescent="0.35">
      <c r="DE621" s="2"/>
      <c r="DF621" s="2"/>
      <c r="DG621" s="2"/>
      <c r="DH621" s="2"/>
    </row>
    <row r="622" spans="109:112" x14ac:dyDescent="0.35">
      <c r="DE622" s="2"/>
      <c r="DF622" s="2"/>
      <c r="DG622" s="2"/>
      <c r="DH622" s="2"/>
    </row>
    <row r="623" spans="109:112" x14ac:dyDescent="0.35">
      <c r="DE623" s="2"/>
      <c r="DF623" s="2"/>
      <c r="DG623" s="2"/>
      <c r="DH623" s="2"/>
    </row>
    <row r="624" spans="109:112" x14ac:dyDescent="0.35">
      <c r="DE624" s="2"/>
      <c r="DF624" s="2"/>
      <c r="DG624" s="2"/>
      <c r="DH624" s="2"/>
    </row>
    <row r="625" spans="109:112" x14ac:dyDescent="0.35">
      <c r="DE625" s="2"/>
      <c r="DF625" s="2"/>
      <c r="DG625" s="2"/>
      <c r="DH625" s="2"/>
    </row>
    <row r="626" spans="109:112" x14ac:dyDescent="0.35">
      <c r="DE626" s="2"/>
      <c r="DF626" s="2"/>
      <c r="DG626" s="2"/>
      <c r="DH626" s="2"/>
    </row>
    <row r="627" spans="109:112" x14ac:dyDescent="0.35">
      <c r="DE627" s="2"/>
      <c r="DF627" s="2"/>
      <c r="DG627" s="2"/>
      <c r="DH627" s="2"/>
    </row>
    <row r="628" spans="109:112" x14ac:dyDescent="0.35">
      <c r="DE628" s="2"/>
      <c r="DF628" s="2"/>
      <c r="DG628" s="2"/>
      <c r="DH628" s="2"/>
    </row>
    <row r="629" spans="109:112" x14ac:dyDescent="0.35">
      <c r="DE629" s="2"/>
      <c r="DF629" s="2"/>
      <c r="DG629" s="2"/>
      <c r="DH629" s="2"/>
    </row>
    <row r="630" spans="109:112" x14ac:dyDescent="0.35">
      <c r="DE630" s="2"/>
      <c r="DF630" s="2"/>
      <c r="DG630" s="2"/>
      <c r="DH630" s="2"/>
    </row>
    <row r="631" spans="109:112" x14ac:dyDescent="0.35">
      <c r="DE631" s="2"/>
      <c r="DF631" s="2"/>
      <c r="DG631" s="2"/>
      <c r="DH631" s="2"/>
    </row>
    <row r="632" spans="109:112" x14ac:dyDescent="0.35">
      <c r="DE632" s="2"/>
      <c r="DF632" s="2"/>
      <c r="DG632" s="2"/>
      <c r="DH632" s="2"/>
    </row>
    <row r="633" spans="109:112" x14ac:dyDescent="0.35">
      <c r="DE633" s="2"/>
      <c r="DF633" s="2"/>
      <c r="DG633" s="2"/>
      <c r="DH633" s="2"/>
    </row>
    <row r="634" spans="109:112" x14ac:dyDescent="0.35">
      <c r="DE634" s="2"/>
      <c r="DF634" s="2"/>
      <c r="DG634" s="2"/>
      <c r="DH634" s="2"/>
    </row>
    <row r="635" spans="109:112" x14ac:dyDescent="0.35">
      <c r="DE635" s="2"/>
      <c r="DF635" s="2"/>
      <c r="DG635" s="2"/>
      <c r="DH635" s="2"/>
    </row>
    <row r="636" spans="109:112" x14ac:dyDescent="0.35">
      <c r="DE636" s="2"/>
      <c r="DF636" s="2"/>
      <c r="DG636" s="2"/>
      <c r="DH636" s="2"/>
    </row>
    <row r="637" spans="109:112" x14ac:dyDescent="0.35">
      <c r="DE637" s="2"/>
      <c r="DF637" s="2"/>
      <c r="DG637" s="2"/>
      <c r="DH637" s="2"/>
    </row>
    <row r="638" spans="109:112" x14ac:dyDescent="0.35">
      <c r="DE638" s="2"/>
      <c r="DF638" s="2"/>
      <c r="DG638" s="2"/>
      <c r="DH638" s="2"/>
    </row>
    <row r="639" spans="109:112" x14ac:dyDescent="0.35">
      <c r="DE639" s="2"/>
      <c r="DF639" s="2"/>
      <c r="DG639" s="2"/>
      <c r="DH639" s="2"/>
    </row>
    <row r="640" spans="109:112" x14ac:dyDescent="0.35">
      <c r="DE640" s="2"/>
      <c r="DF640" s="2"/>
      <c r="DG640" s="2"/>
      <c r="DH640" s="2"/>
    </row>
    <row r="641" spans="109:112" x14ac:dyDescent="0.35">
      <c r="DE641" s="2"/>
      <c r="DF641" s="2"/>
      <c r="DG641" s="2"/>
      <c r="DH641" s="2"/>
    </row>
    <row r="642" spans="109:112" x14ac:dyDescent="0.35">
      <c r="DE642" s="2"/>
      <c r="DF642" s="2"/>
      <c r="DG642" s="2"/>
      <c r="DH642" s="2"/>
    </row>
    <row r="643" spans="109:112" x14ac:dyDescent="0.35">
      <c r="DE643" s="2"/>
      <c r="DF643" s="2"/>
      <c r="DG643" s="2"/>
      <c r="DH643" s="2"/>
    </row>
    <row r="644" spans="109:112" x14ac:dyDescent="0.35">
      <c r="DE644" s="2"/>
      <c r="DF644" s="2"/>
      <c r="DG644" s="2"/>
      <c r="DH644" s="2"/>
    </row>
    <row r="645" spans="109:112" x14ac:dyDescent="0.35">
      <c r="DE645" s="2"/>
      <c r="DF645" s="2"/>
      <c r="DG645" s="2"/>
      <c r="DH645" s="2"/>
    </row>
    <row r="646" spans="109:112" x14ac:dyDescent="0.35">
      <c r="DE646" s="2"/>
      <c r="DF646" s="2"/>
      <c r="DG646" s="2"/>
      <c r="DH646" s="2"/>
    </row>
    <row r="647" spans="109:112" x14ac:dyDescent="0.35">
      <c r="DE647" s="2"/>
      <c r="DF647" s="2"/>
      <c r="DG647" s="2"/>
      <c r="DH647" s="2"/>
    </row>
    <row r="648" spans="109:112" x14ac:dyDescent="0.35">
      <c r="DE648" s="2"/>
      <c r="DF648" s="2"/>
      <c r="DG648" s="2"/>
      <c r="DH648" s="2"/>
    </row>
    <row r="649" spans="109:112" x14ac:dyDescent="0.35">
      <c r="DE649" s="2"/>
      <c r="DF649" s="2"/>
      <c r="DG649" s="2"/>
      <c r="DH649" s="2"/>
    </row>
    <row r="650" spans="109:112" x14ac:dyDescent="0.35">
      <c r="DE650" s="2"/>
      <c r="DF650" s="2"/>
      <c r="DG650" s="2"/>
      <c r="DH650" s="2"/>
    </row>
    <row r="651" spans="109:112" x14ac:dyDescent="0.35">
      <c r="DE651" s="2"/>
      <c r="DF651" s="2"/>
      <c r="DG651" s="2"/>
      <c r="DH651" s="2"/>
    </row>
    <row r="652" spans="109:112" x14ac:dyDescent="0.35">
      <c r="DE652" s="2"/>
      <c r="DF652" s="2"/>
      <c r="DG652" s="2"/>
      <c r="DH652" s="2"/>
    </row>
    <row r="653" spans="109:112" x14ac:dyDescent="0.35">
      <c r="DE653" s="2"/>
      <c r="DF653" s="2"/>
      <c r="DG653" s="2"/>
      <c r="DH653" s="2"/>
    </row>
    <row r="654" spans="109:112" x14ac:dyDescent="0.35">
      <c r="DE654" s="2"/>
      <c r="DF654" s="2"/>
      <c r="DG654" s="2"/>
      <c r="DH654" s="2"/>
    </row>
    <row r="655" spans="109:112" x14ac:dyDescent="0.35">
      <c r="DE655" s="2"/>
      <c r="DF655" s="2"/>
      <c r="DG655" s="2"/>
      <c r="DH655" s="2"/>
    </row>
    <row r="656" spans="109:112" x14ac:dyDescent="0.35">
      <c r="DE656" s="2"/>
      <c r="DF656" s="2"/>
      <c r="DG656" s="2"/>
      <c r="DH656" s="2"/>
    </row>
    <row r="657" spans="109:112" x14ac:dyDescent="0.35">
      <c r="DE657" s="2"/>
      <c r="DF657" s="2"/>
      <c r="DG657" s="2"/>
      <c r="DH657" s="2"/>
    </row>
    <row r="658" spans="109:112" x14ac:dyDescent="0.35">
      <c r="DE658" s="2"/>
      <c r="DF658" s="2"/>
      <c r="DG658" s="2"/>
      <c r="DH658" s="2"/>
    </row>
    <row r="659" spans="109:112" x14ac:dyDescent="0.35">
      <c r="DE659" s="2"/>
      <c r="DF659" s="2"/>
      <c r="DG659" s="2"/>
      <c r="DH659" s="2"/>
    </row>
    <row r="660" spans="109:112" x14ac:dyDescent="0.35">
      <c r="DE660" s="2"/>
      <c r="DF660" s="2"/>
      <c r="DG660" s="2"/>
      <c r="DH660" s="2"/>
    </row>
    <row r="661" spans="109:112" x14ac:dyDescent="0.35">
      <c r="DE661" s="2"/>
      <c r="DF661" s="2"/>
      <c r="DG661" s="2"/>
      <c r="DH661" s="2"/>
    </row>
    <row r="662" spans="109:112" x14ac:dyDescent="0.35">
      <c r="DE662" s="2"/>
      <c r="DF662" s="2"/>
      <c r="DG662" s="2"/>
      <c r="DH662" s="2"/>
    </row>
    <row r="663" spans="109:112" x14ac:dyDescent="0.35">
      <c r="DE663" s="2"/>
      <c r="DF663" s="2"/>
      <c r="DG663" s="2"/>
      <c r="DH663" s="2"/>
    </row>
    <row r="664" spans="109:112" x14ac:dyDescent="0.35">
      <c r="DE664" s="2"/>
      <c r="DF664" s="2"/>
      <c r="DG664" s="2"/>
      <c r="DH664" s="2"/>
    </row>
    <row r="665" spans="109:112" x14ac:dyDescent="0.35">
      <c r="DE665" s="2"/>
      <c r="DF665" s="2"/>
      <c r="DG665" s="2"/>
      <c r="DH665" s="2"/>
    </row>
    <row r="666" spans="109:112" x14ac:dyDescent="0.35">
      <c r="DE666" s="2"/>
      <c r="DF666" s="2"/>
      <c r="DG666" s="2"/>
      <c r="DH666" s="2"/>
    </row>
    <row r="667" spans="109:112" x14ac:dyDescent="0.35">
      <c r="DE667" s="2"/>
      <c r="DF667" s="2"/>
      <c r="DG667" s="2"/>
      <c r="DH667" s="2"/>
    </row>
    <row r="668" spans="109:112" x14ac:dyDescent="0.35">
      <c r="DE668" s="2"/>
      <c r="DF668" s="2"/>
      <c r="DG668" s="2"/>
      <c r="DH668" s="2"/>
    </row>
    <row r="669" spans="109:112" x14ac:dyDescent="0.35">
      <c r="DE669" s="2"/>
      <c r="DF669" s="2"/>
      <c r="DG669" s="2"/>
      <c r="DH669" s="2"/>
    </row>
    <row r="670" spans="109:112" x14ac:dyDescent="0.35">
      <c r="DE670" s="2"/>
      <c r="DF670" s="2"/>
      <c r="DG670" s="2"/>
      <c r="DH670" s="2"/>
    </row>
    <row r="671" spans="109:112" x14ac:dyDescent="0.35">
      <c r="DE671" s="2"/>
      <c r="DF671" s="2"/>
      <c r="DG671" s="2"/>
      <c r="DH671" s="2"/>
    </row>
    <row r="672" spans="109:112" x14ac:dyDescent="0.35">
      <c r="DE672" s="2"/>
      <c r="DF672" s="2"/>
      <c r="DG672" s="2"/>
      <c r="DH672" s="2"/>
    </row>
    <row r="673" spans="109:112" x14ac:dyDescent="0.35">
      <c r="DE673" s="2"/>
      <c r="DF673" s="2"/>
      <c r="DG673" s="2"/>
      <c r="DH673" s="2"/>
    </row>
    <row r="674" spans="109:112" x14ac:dyDescent="0.35">
      <c r="DE674" s="2"/>
      <c r="DF674" s="2"/>
      <c r="DG674" s="2"/>
      <c r="DH674" s="2"/>
    </row>
    <row r="675" spans="109:112" x14ac:dyDescent="0.35">
      <c r="DE675" s="2"/>
      <c r="DF675" s="2"/>
      <c r="DG675" s="2"/>
      <c r="DH675" s="2"/>
    </row>
    <row r="676" spans="109:112" x14ac:dyDescent="0.35">
      <c r="DE676" s="2"/>
      <c r="DF676" s="2"/>
      <c r="DG676" s="2"/>
      <c r="DH676" s="2"/>
    </row>
    <row r="677" spans="109:112" x14ac:dyDescent="0.35">
      <c r="DE677" s="2"/>
      <c r="DF677" s="2"/>
      <c r="DG677" s="2"/>
      <c r="DH677" s="2"/>
    </row>
    <row r="678" spans="109:112" x14ac:dyDescent="0.35">
      <c r="DE678" s="2"/>
      <c r="DF678" s="2"/>
      <c r="DG678" s="2"/>
      <c r="DH678" s="2"/>
    </row>
    <row r="679" spans="109:112" x14ac:dyDescent="0.35">
      <c r="DE679" s="2"/>
      <c r="DF679" s="2"/>
      <c r="DG679" s="2"/>
      <c r="DH679" s="2"/>
    </row>
    <row r="680" spans="109:112" x14ac:dyDescent="0.35">
      <c r="DE680" s="2"/>
      <c r="DF680" s="2"/>
      <c r="DG680" s="2"/>
      <c r="DH680" s="2"/>
    </row>
    <row r="681" spans="109:112" x14ac:dyDescent="0.35">
      <c r="DE681" s="2"/>
      <c r="DF681" s="2"/>
      <c r="DG681" s="2"/>
      <c r="DH681" s="2"/>
    </row>
    <row r="682" spans="109:112" x14ac:dyDescent="0.35">
      <c r="DE682" s="2"/>
      <c r="DF682" s="2"/>
      <c r="DG682" s="2"/>
      <c r="DH682" s="2"/>
    </row>
    <row r="683" spans="109:112" x14ac:dyDescent="0.35">
      <c r="DE683" s="2"/>
      <c r="DF683" s="2"/>
      <c r="DG683" s="2"/>
      <c r="DH683" s="2"/>
    </row>
    <row r="684" spans="109:112" x14ac:dyDescent="0.35">
      <c r="DE684" s="2"/>
      <c r="DF684" s="2"/>
      <c r="DG684" s="2"/>
      <c r="DH684" s="2"/>
    </row>
    <row r="685" spans="109:112" x14ac:dyDescent="0.35">
      <c r="DE685" s="2"/>
      <c r="DF685" s="2"/>
      <c r="DG685" s="2"/>
      <c r="DH685" s="2"/>
    </row>
    <row r="686" spans="109:112" x14ac:dyDescent="0.35">
      <c r="DE686" s="2"/>
      <c r="DF686" s="2"/>
      <c r="DG686" s="2"/>
      <c r="DH686" s="2"/>
    </row>
    <row r="687" spans="109:112" x14ac:dyDescent="0.35">
      <c r="DE687" s="2"/>
      <c r="DF687" s="2"/>
      <c r="DG687" s="2"/>
      <c r="DH687" s="2"/>
    </row>
    <row r="688" spans="109:112" x14ac:dyDescent="0.35">
      <c r="DE688" s="2"/>
      <c r="DF688" s="2"/>
      <c r="DG688" s="2"/>
      <c r="DH688" s="2"/>
    </row>
    <row r="689" spans="109:112" x14ac:dyDescent="0.35">
      <c r="DE689" s="2"/>
      <c r="DF689" s="2"/>
      <c r="DG689" s="2"/>
      <c r="DH689" s="2"/>
    </row>
    <row r="690" spans="109:112" x14ac:dyDescent="0.35">
      <c r="DE690" s="2"/>
      <c r="DF690" s="2"/>
      <c r="DG690" s="2"/>
      <c r="DH690" s="2"/>
    </row>
    <row r="691" spans="109:112" x14ac:dyDescent="0.35">
      <c r="DE691" s="2"/>
      <c r="DF691" s="2"/>
      <c r="DG691" s="2"/>
      <c r="DH691" s="2"/>
    </row>
    <row r="692" spans="109:112" x14ac:dyDescent="0.35">
      <c r="DE692" s="2"/>
      <c r="DF692" s="2"/>
      <c r="DG692" s="2"/>
      <c r="DH692" s="2"/>
    </row>
    <row r="693" spans="109:112" x14ac:dyDescent="0.35">
      <c r="DE693" s="2"/>
      <c r="DF693" s="2"/>
      <c r="DG693" s="2"/>
      <c r="DH693" s="2"/>
    </row>
    <row r="694" spans="109:112" x14ac:dyDescent="0.35">
      <c r="DE694" s="2"/>
      <c r="DF694" s="2"/>
      <c r="DG694" s="2"/>
      <c r="DH694" s="2"/>
    </row>
    <row r="695" spans="109:112" x14ac:dyDescent="0.35">
      <c r="DE695" s="2"/>
      <c r="DF695" s="2"/>
      <c r="DG695" s="2"/>
      <c r="DH695" s="2"/>
    </row>
    <row r="696" spans="109:112" x14ac:dyDescent="0.35">
      <c r="DE696" s="2"/>
      <c r="DF696" s="2"/>
      <c r="DG696" s="2"/>
      <c r="DH696" s="2"/>
    </row>
    <row r="697" spans="109:112" x14ac:dyDescent="0.35">
      <c r="DE697" s="2"/>
      <c r="DF697" s="2"/>
      <c r="DG697" s="2"/>
      <c r="DH697" s="2"/>
    </row>
    <row r="698" spans="109:112" x14ac:dyDescent="0.35">
      <c r="DE698" s="2"/>
      <c r="DF698" s="2"/>
      <c r="DG698" s="2"/>
      <c r="DH698" s="2"/>
    </row>
    <row r="699" spans="109:112" x14ac:dyDescent="0.35">
      <c r="DE699" s="2"/>
      <c r="DF699" s="2"/>
      <c r="DG699" s="2"/>
      <c r="DH699" s="2"/>
    </row>
    <row r="700" spans="109:112" x14ac:dyDescent="0.35">
      <c r="DE700" s="2"/>
      <c r="DF700" s="2"/>
      <c r="DG700" s="2"/>
      <c r="DH700" s="2"/>
    </row>
    <row r="701" spans="109:112" x14ac:dyDescent="0.35">
      <c r="DE701" s="2"/>
      <c r="DF701" s="2"/>
      <c r="DG701" s="2"/>
      <c r="DH701" s="2"/>
    </row>
    <row r="702" spans="109:112" x14ac:dyDescent="0.35">
      <c r="DE702" s="2"/>
      <c r="DF702" s="2"/>
      <c r="DG702" s="2"/>
      <c r="DH702" s="2"/>
    </row>
    <row r="703" spans="109:112" x14ac:dyDescent="0.35">
      <c r="DE703" s="2"/>
      <c r="DF703" s="2"/>
      <c r="DG703" s="2"/>
      <c r="DH703" s="2"/>
    </row>
    <row r="704" spans="109:112" x14ac:dyDescent="0.35">
      <c r="DE704" s="2"/>
      <c r="DF704" s="2"/>
      <c r="DG704" s="2"/>
      <c r="DH704" s="2"/>
    </row>
    <row r="705" spans="109:112" x14ac:dyDescent="0.35">
      <c r="DE705" s="2"/>
      <c r="DF705" s="2"/>
      <c r="DG705" s="2"/>
      <c r="DH705" s="2"/>
    </row>
    <row r="706" spans="109:112" x14ac:dyDescent="0.35">
      <c r="DE706" s="2"/>
      <c r="DF706" s="2"/>
      <c r="DG706" s="2"/>
      <c r="DH706" s="2"/>
    </row>
    <row r="707" spans="109:112" x14ac:dyDescent="0.35">
      <c r="DE707" s="2"/>
      <c r="DF707" s="2"/>
      <c r="DG707" s="2"/>
      <c r="DH707" s="2"/>
    </row>
    <row r="708" spans="109:112" x14ac:dyDescent="0.35">
      <c r="DE708" s="2"/>
      <c r="DF708" s="2"/>
      <c r="DG708" s="2"/>
      <c r="DH708" s="2"/>
    </row>
    <row r="709" spans="109:112" x14ac:dyDescent="0.35">
      <c r="DE709" s="2"/>
      <c r="DF709" s="2"/>
      <c r="DG709" s="2"/>
      <c r="DH709" s="2"/>
    </row>
    <row r="710" spans="109:112" x14ac:dyDescent="0.35">
      <c r="DE710" s="2"/>
      <c r="DF710" s="2"/>
      <c r="DG710" s="2"/>
      <c r="DH710" s="2"/>
    </row>
    <row r="711" spans="109:112" x14ac:dyDescent="0.35">
      <c r="DE711" s="2"/>
      <c r="DF711" s="2"/>
      <c r="DG711" s="2"/>
      <c r="DH711" s="2"/>
    </row>
    <row r="712" spans="109:112" x14ac:dyDescent="0.35">
      <c r="DE712" s="2"/>
      <c r="DF712" s="2"/>
      <c r="DG712" s="2"/>
      <c r="DH712" s="2"/>
    </row>
    <row r="713" spans="109:112" x14ac:dyDescent="0.35">
      <c r="DE713" s="2"/>
      <c r="DF713" s="2"/>
      <c r="DG713" s="2"/>
      <c r="DH713" s="2"/>
    </row>
    <row r="714" spans="109:112" x14ac:dyDescent="0.35">
      <c r="DE714" s="2"/>
      <c r="DF714" s="2"/>
      <c r="DG714" s="2"/>
      <c r="DH714" s="2"/>
    </row>
    <row r="715" spans="109:112" x14ac:dyDescent="0.35">
      <c r="DE715" s="2"/>
      <c r="DF715" s="2"/>
      <c r="DG715" s="2"/>
      <c r="DH715" s="2"/>
    </row>
    <row r="716" spans="109:112" x14ac:dyDescent="0.35">
      <c r="DE716" s="2"/>
      <c r="DF716" s="2"/>
      <c r="DG716" s="2"/>
      <c r="DH716" s="2"/>
    </row>
    <row r="717" spans="109:112" x14ac:dyDescent="0.35">
      <c r="DE717" s="2"/>
      <c r="DF717" s="2"/>
      <c r="DG717" s="2"/>
      <c r="DH717" s="2"/>
    </row>
    <row r="718" spans="109:112" x14ac:dyDescent="0.35">
      <c r="DE718" s="2"/>
      <c r="DF718" s="2"/>
      <c r="DG718" s="2"/>
      <c r="DH718" s="2"/>
    </row>
    <row r="719" spans="109:112" x14ac:dyDescent="0.35">
      <c r="DE719" s="2"/>
      <c r="DF719" s="2"/>
      <c r="DG719" s="2"/>
      <c r="DH719" s="2"/>
    </row>
    <row r="720" spans="109:112" x14ac:dyDescent="0.35">
      <c r="DE720" s="2"/>
      <c r="DF720" s="2"/>
      <c r="DG720" s="2"/>
      <c r="DH720" s="2"/>
    </row>
    <row r="721" spans="109:112" x14ac:dyDescent="0.35">
      <c r="DE721" s="2"/>
      <c r="DF721" s="2"/>
      <c r="DG721" s="2"/>
      <c r="DH721" s="2"/>
    </row>
    <row r="722" spans="109:112" x14ac:dyDescent="0.35">
      <c r="DE722" s="2"/>
      <c r="DF722" s="2"/>
      <c r="DG722" s="2"/>
      <c r="DH722" s="2"/>
    </row>
    <row r="723" spans="109:112" x14ac:dyDescent="0.35">
      <c r="DE723" s="2"/>
      <c r="DF723" s="2"/>
      <c r="DG723" s="2"/>
      <c r="DH723" s="2"/>
    </row>
    <row r="724" spans="109:112" x14ac:dyDescent="0.35">
      <c r="DE724" s="2"/>
      <c r="DF724" s="2"/>
      <c r="DG724" s="2"/>
      <c r="DH724" s="2"/>
    </row>
    <row r="725" spans="109:112" x14ac:dyDescent="0.35">
      <c r="DE725" s="2"/>
      <c r="DF725" s="2"/>
      <c r="DG725" s="2"/>
      <c r="DH725" s="2"/>
    </row>
    <row r="726" spans="109:112" x14ac:dyDescent="0.35">
      <c r="DE726" s="2"/>
      <c r="DF726" s="2"/>
      <c r="DG726" s="2"/>
      <c r="DH726" s="2"/>
    </row>
    <row r="727" spans="109:112" x14ac:dyDescent="0.35">
      <c r="DE727" s="2"/>
      <c r="DF727" s="2"/>
      <c r="DG727" s="2"/>
      <c r="DH727" s="2"/>
    </row>
    <row r="728" spans="109:112" x14ac:dyDescent="0.35">
      <c r="DE728" s="2"/>
      <c r="DF728" s="2"/>
      <c r="DG728" s="2"/>
      <c r="DH728" s="2"/>
    </row>
    <row r="729" spans="109:112" x14ac:dyDescent="0.35">
      <c r="DE729" s="2"/>
      <c r="DF729" s="2"/>
      <c r="DG729" s="2"/>
      <c r="DH729" s="2"/>
    </row>
    <row r="730" spans="109:112" x14ac:dyDescent="0.35">
      <c r="DE730" s="2"/>
      <c r="DF730" s="2"/>
      <c r="DG730" s="2"/>
      <c r="DH730" s="2"/>
    </row>
    <row r="731" spans="109:112" x14ac:dyDescent="0.35">
      <c r="DE731" s="2"/>
      <c r="DF731" s="2"/>
      <c r="DG731" s="2"/>
      <c r="DH731" s="2"/>
    </row>
    <row r="732" spans="109:112" x14ac:dyDescent="0.35">
      <c r="DE732" s="2"/>
      <c r="DF732" s="2"/>
      <c r="DG732" s="2"/>
      <c r="DH732" s="2"/>
    </row>
    <row r="733" spans="109:112" x14ac:dyDescent="0.35">
      <c r="DE733" s="2"/>
      <c r="DF733" s="2"/>
      <c r="DG733" s="2"/>
      <c r="DH733" s="2"/>
    </row>
    <row r="734" spans="109:112" x14ac:dyDescent="0.35">
      <c r="DE734" s="2"/>
      <c r="DF734" s="2"/>
      <c r="DG734" s="2"/>
      <c r="DH734" s="2"/>
    </row>
    <row r="735" spans="109:112" x14ac:dyDescent="0.35">
      <c r="DE735" s="2"/>
      <c r="DF735" s="2"/>
      <c r="DG735" s="2"/>
      <c r="DH735" s="2"/>
    </row>
    <row r="736" spans="109:112" x14ac:dyDescent="0.35">
      <c r="DE736" s="2"/>
      <c r="DF736" s="2"/>
      <c r="DG736" s="2"/>
      <c r="DH736" s="2"/>
    </row>
    <row r="737" spans="109:112" x14ac:dyDescent="0.35">
      <c r="DE737" s="2"/>
      <c r="DF737" s="2"/>
      <c r="DG737" s="2"/>
      <c r="DH737" s="2"/>
    </row>
    <row r="738" spans="109:112" x14ac:dyDescent="0.35">
      <c r="DE738" s="2"/>
      <c r="DF738" s="2"/>
      <c r="DG738" s="2"/>
      <c r="DH738" s="2"/>
    </row>
    <row r="739" spans="109:112" x14ac:dyDescent="0.35">
      <c r="DE739" s="2"/>
      <c r="DF739" s="2"/>
      <c r="DG739" s="2"/>
      <c r="DH739" s="2"/>
    </row>
    <row r="740" spans="109:112" x14ac:dyDescent="0.35">
      <c r="DE740" s="2"/>
      <c r="DF740" s="2"/>
      <c r="DG740" s="2"/>
      <c r="DH740" s="2"/>
    </row>
    <row r="741" spans="109:112" x14ac:dyDescent="0.35">
      <c r="DE741" s="2"/>
      <c r="DF741" s="2"/>
      <c r="DG741" s="2"/>
      <c r="DH741" s="2"/>
    </row>
    <row r="742" spans="109:112" x14ac:dyDescent="0.35">
      <c r="DE742" s="2"/>
      <c r="DF742" s="2"/>
      <c r="DG742" s="2"/>
      <c r="DH742" s="2"/>
    </row>
    <row r="743" spans="109:112" x14ac:dyDescent="0.35">
      <c r="DE743" s="2"/>
      <c r="DF743" s="2"/>
      <c r="DG743" s="2"/>
      <c r="DH743" s="2"/>
    </row>
    <row r="744" spans="109:112" x14ac:dyDescent="0.35">
      <c r="DE744" s="2"/>
      <c r="DF744" s="2"/>
      <c r="DG744" s="2"/>
      <c r="DH744" s="2"/>
    </row>
    <row r="745" spans="109:112" x14ac:dyDescent="0.35">
      <c r="DE745" s="2"/>
      <c r="DF745" s="2"/>
      <c r="DG745" s="2"/>
      <c r="DH745" s="2"/>
    </row>
    <row r="746" spans="109:112" x14ac:dyDescent="0.35">
      <c r="DE746" s="2"/>
      <c r="DF746" s="2"/>
      <c r="DG746" s="2"/>
      <c r="DH746" s="2"/>
    </row>
    <row r="747" spans="109:112" x14ac:dyDescent="0.35">
      <c r="DE747" s="2"/>
      <c r="DF747" s="2"/>
      <c r="DG747" s="2"/>
      <c r="DH747" s="2"/>
    </row>
    <row r="748" spans="109:112" x14ac:dyDescent="0.35">
      <c r="DE748" s="2"/>
      <c r="DF748" s="2"/>
      <c r="DG748" s="2"/>
      <c r="DH748" s="2"/>
    </row>
    <row r="749" spans="109:112" x14ac:dyDescent="0.35">
      <c r="DE749" s="2"/>
      <c r="DF749" s="2"/>
      <c r="DG749" s="2"/>
      <c r="DH749" s="2"/>
    </row>
    <row r="750" spans="109:112" x14ac:dyDescent="0.35">
      <c r="DE750" s="2"/>
      <c r="DF750" s="2"/>
      <c r="DG750" s="2"/>
      <c r="DH750" s="2"/>
    </row>
    <row r="751" spans="109:112" x14ac:dyDescent="0.35">
      <c r="DE751" s="2"/>
      <c r="DF751" s="2"/>
      <c r="DG751" s="2"/>
      <c r="DH751" s="2"/>
    </row>
    <row r="752" spans="109:112" x14ac:dyDescent="0.35">
      <c r="DE752" s="2"/>
      <c r="DF752" s="2"/>
      <c r="DG752" s="2"/>
      <c r="DH752" s="2"/>
    </row>
    <row r="753" spans="109:112" x14ac:dyDescent="0.35">
      <c r="DE753" s="2"/>
      <c r="DF753" s="2"/>
      <c r="DG753" s="2"/>
      <c r="DH753" s="2"/>
    </row>
    <row r="754" spans="109:112" x14ac:dyDescent="0.35">
      <c r="DE754" s="2"/>
      <c r="DF754" s="2"/>
      <c r="DG754" s="2"/>
      <c r="DH754" s="2"/>
    </row>
    <row r="755" spans="109:112" x14ac:dyDescent="0.35">
      <c r="DE755" s="2"/>
      <c r="DF755" s="2"/>
      <c r="DG755" s="2"/>
      <c r="DH755" s="2"/>
    </row>
    <row r="756" spans="109:112" x14ac:dyDescent="0.35">
      <c r="DE756" s="2"/>
      <c r="DF756" s="2"/>
      <c r="DG756" s="2"/>
      <c r="DH756" s="2"/>
    </row>
    <row r="757" spans="109:112" x14ac:dyDescent="0.35">
      <c r="DE757" s="2"/>
      <c r="DF757" s="2"/>
      <c r="DG757" s="2"/>
      <c r="DH757" s="2"/>
    </row>
    <row r="758" spans="109:112" x14ac:dyDescent="0.35">
      <c r="DE758" s="2"/>
      <c r="DF758" s="2"/>
      <c r="DG758" s="2"/>
      <c r="DH758" s="2"/>
    </row>
    <row r="759" spans="109:112" x14ac:dyDescent="0.35">
      <c r="DE759" s="2"/>
      <c r="DF759" s="2"/>
      <c r="DG759" s="2"/>
      <c r="DH759" s="2"/>
    </row>
    <row r="760" spans="109:112" x14ac:dyDescent="0.35">
      <c r="DE760" s="2"/>
      <c r="DF760" s="2"/>
      <c r="DG760" s="2"/>
      <c r="DH760" s="2"/>
    </row>
    <row r="761" spans="109:112" x14ac:dyDescent="0.35">
      <c r="DE761" s="2"/>
      <c r="DF761" s="2"/>
      <c r="DG761" s="2"/>
      <c r="DH761" s="2"/>
    </row>
    <row r="762" spans="109:112" x14ac:dyDescent="0.35">
      <c r="DE762" s="2"/>
      <c r="DF762" s="2"/>
      <c r="DG762" s="2"/>
      <c r="DH762" s="2"/>
    </row>
    <row r="763" spans="109:112" x14ac:dyDescent="0.35">
      <c r="DE763" s="2"/>
      <c r="DF763" s="2"/>
      <c r="DG763" s="2"/>
      <c r="DH763" s="2"/>
    </row>
    <row r="764" spans="109:112" x14ac:dyDescent="0.35">
      <c r="DE764" s="2"/>
      <c r="DF764" s="2"/>
      <c r="DG764" s="2"/>
      <c r="DH764" s="2"/>
    </row>
    <row r="765" spans="109:112" x14ac:dyDescent="0.35">
      <c r="DE765" s="2"/>
      <c r="DF765" s="2"/>
      <c r="DG765" s="2"/>
      <c r="DH765" s="2"/>
    </row>
    <row r="766" spans="109:112" x14ac:dyDescent="0.35">
      <c r="DE766" s="2"/>
      <c r="DF766" s="2"/>
      <c r="DG766" s="2"/>
      <c r="DH766" s="2"/>
    </row>
    <row r="767" spans="109:112" x14ac:dyDescent="0.35">
      <c r="DE767" s="2"/>
      <c r="DF767" s="2"/>
      <c r="DG767" s="2"/>
      <c r="DH767" s="2"/>
    </row>
    <row r="768" spans="109:112" x14ac:dyDescent="0.35">
      <c r="DE768" s="2"/>
      <c r="DF768" s="2"/>
      <c r="DG768" s="2"/>
      <c r="DH768" s="2"/>
    </row>
    <row r="769" spans="109:112" x14ac:dyDescent="0.35">
      <c r="DE769" s="2"/>
      <c r="DF769" s="2"/>
      <c r="DG769" s="2"/>
      <c r="DH769" s="2"/>
    </row>
    <row r="770" spans="109:112" x14ac:dyDescent="0.35">
      <c r="DE770" s="2"/>
      <c r="DF770" s="2"/>
      <c r="DG770" s="2"/>
      <c r="DH770" s="2"/>
    </row>
    <row r="771" spans="109:112" x14ac:dyDescent="0.35">
      <c r="DE771" s="2"/>
      <c r="DF771" s="2"/>
      <c r="DG771" s="2"/>
      <c r="DH771" s="2"/>
    </row>
    <row r="772" spans="109:112" x14ac:dyDescent="0.35">
      <c r="DE772" s="2"/>
      <c r="DF772" s="2"/>
      <c r="DG772" s="2"/>
      <c r="DH772" s="2"/>
    </row>
    <row r="773" spans="109:112" x14ac:dyDescent="0.35">
      <c r="DE773" s="2"/>
      <c r="DF773" s="2"/>
      <c r="DG773" s="2"/>
      <c r="DH773" s="2"/>
    </row>
    <row r="774" spans="109:112" x14ac:dyDescent="0.35">
      <c r="DE774" s="2"/>
      <c r="DF774" s="2"/>
      <c r="DG774" s="2"/>
      <c r="DH774" s="2"/>
    </row>
    <row r="775" spans="109:112" x14ac:dyDescent="0.35">
      <c r="DE775" s="2"/>
      <c r="DF775" s="2"/>
      <c r="DG775" s="2"/>
      <c r="DH775" s="2"/>
    </row>
    <row r="776" spans="109:112" x14ac:dyDescent="0.35">
      <c r="DE776" s="2"/>
      <c r="DF776" s="2"/>
      <c r="DG776" s="2"/>
      <c r="DH776" s="2"/>
    </row>
    <row r="777" spans="109:112" x14ac:dyDescent="0.35">
      <c r="DE777" s="2"/>
      <c r="DF777" s="2"/>
      <c r="DG777" s="2"/>
      <c r="DH777" s="2"/>
    </row>
    <row r="778" spans="109:112" x14ac:dyDescent="0.35">
      <c r="DE778" s="2"/>
      <c r="DF778" s="2"/>
      <c r="DG778" s="2"/>
      <c r="DH778" s="2"/>
    </row>
    <row r="779" spans="109:112" x14ac:dyDescent="0.35">
      <c r="DE779" s="2"/>
      <c r="DF779" s="2"/>
      <c r="DG779" s="2"/>
      <c r="DH779" s="2"/>
    </row>
    <row r="780" spans="109:112" x14ac:dyDescent="0.35">
      <c r="DE780" s="2"/>
      <c r="DF780" s="2"/>
      <c r="DG780" s="2"/>
      <c r="DH780" s="2"/>
    </row>
    <row r="781" spans="109:112" x14ac:dyDescent="0.35">
      <c r="DE781" s="2"/>
      <c r="DF781" s="2"/>
      <c r="DG781" s="2"/>
      <c r="DH781" s="2"/>
    </row>
    <row r="782" spans="109:112" x14ac:dyDescent="0.35">
      <c r="DE782" s="2"/>
      <c r="DF782" s="2"/>
      <c r="DG782" s="2"/>
      <c r="DH782" s="2"/>
    </row>
    <row r="783" spans="109:112" x14ac:dyDescent="0.35">
      <c r="DE783" s="2"/>
      <c r="DF783" s="2"/>
      <c r="DG783" s="2"/>
      <c r="DH783" s="2"/>
    </row>
    <row r="784" spans="109:112" x14ac:dyDescent="0.35">
      <c r="DE784" s="2"/>
      <c r="DF784" s="2"/>
      <c r="DG784" s="2"/>
      <c r="DH784" s="2"/>
    </row>
    <row r="785" spans="109:112" x14ac:dyDescent="0.35">
      <c r="DE785" s="2"/>
      <c r="DF785" s="2"/>
      <c r="DG785" s="2"/>
      <c r="DH785" s="2"/>
    </row>
    <row r="786" spans="109:112" x14ac:dyDescent="0.35">
      <c r="DE786" s="2"/>
      <c r="DF786" s="2"/>
      <c r="DG786" s="2"/>
      <c r="DH786" s="2"/>
    </row>
    <row r="787" spans="109:112" x14ac:dyDescent="0.35">
      <c r="DE787" s="2"/>
      <c r="DF787" s="2"/>
      <c r="DG787" s="2"/>
      <c r="DH787" s="2"/>
    </row>
    <row r="788" spans="109:112" x14ac:dyDescent="0.35">
      <c r="DE788" s="2"/>
      <c r="DF788" s="2"/>
      <c r="DG788" s="2"/>
      <c r="DH788" s="2"/>
    </row>
    <row r="789" spans="109:112" x14ac:dyDescent="0.35">
      <c r="DE789" s="2"/>
      <c r="DF789" s="2"/>
      <c r="DG789" s="2"/>
      <c r="DH789" s="2"/>
    </row>
    <row r="790" spans="109:112" x14ac:dyDescent="0.35">
      <c r="DE790" s="2"/>
      <c r="DF790" s="2"/>
      <c r="DG790" s="2"/>
      <c r="DH790" s="2"/>
    </row>
    <row r="791" spans="109:112" x14ac:dyDescent="0.35">
      <c r="DE791" s="2"/>
      <c r="DF791" s="2"/>
      <c r="DG791" s="2"/>
      <c r="DH791" s="2"/>
    </row>
    <row r="792" spans="109:112" x14ac:dyDescent="0.35">
      <c r="DE792" s="2"/>
      <c r="DF792" s="2"/>
      <c r="DG792" s="2"/>
      <c r="DH792" s="2"/>
    </row>
    <row r="793" spans="109:112" x14ac:dyDescent="0.35">
      <c r="DE793" s="2"/>
      <c r="DF793" s="2"/>
      <c r="DG793" s="2"/>
      <c r="DH793" s="2"/>
    </row>
    <row r="794" spans="109:112" x14ac:dyDescent="0.35">
      <c r="DE794" s="2"/>
      <c r="DF794" s="2"/>
      <c r="DG794" s="2"/>
      <c r="DH794" s="2"/>
    </row>
    <row r="795" spans="109:112" x14ac:dyDescent="0.35">
      <c r="DE795" s="2"/>
      <c r="DF795" s="2"/>
      <c r="DG795" s="2"/>
      <c r="DH795" s="2"/>
    </row>
    <row r="796" spans="109:112" x14ac:dyDescent="0.35">
      <c r="DE796" s="2"/>
      <c r="DF796" s="2"/>
      <c r="DG796" s="2"/>
      <c r="DH796" s="2"/>
    </row>
    <row r="797" spans="109:112" x14ac:dyDescent="0.35">
      <c r="DE797" s="2"/>
      <c r="DF797" s="2"/>
      <c r="DG797" s="2"/>
      <c r="DH797" s="2"/>
    </row>
    <row r="798" spans="109:112" x14ac:dyDescent="0.35">
      <c r="DE798" s="2"/>
      <c r="DF798" s="2"/>
      <c r="DG798" s="2"/>
      <c r="DH798" s="2"/>
    </row>
    <row r="799" spans="109:112" x14ac:dyDescent="0.35">
      <c r="DE799" s="2"/>
      <c r="DF799" s="2"/>
      <c r="DG799" s="2"/>
      <c r="DH799" s="2"/>
    </row>
    <row r="800" spans="109:112" x14ac:dyDescent="0.35">
      <c r="DE800" s="2"/>
      <c r="DF800" s="2"/>
      <c r="DG800" s="2"/>
      <c r="DH800" s="2"/>
    </row>
    <row r="801" spans="109:112" x14ac:dyDescent="0.35">
      <c r="DE801" s="2"/>
      <c r="DF801" s="2"/>
      <c r="DG801" s="2"/>
      <c r="DH801" s="2"/>
    </row>
    <row r="802" spans="109:112" x14ac:dyDescent="0.35">
      <c r="DE802" s="2"/>
      <c r="DF802" s="2"/>
      <c r="DG802" s="2"/>
      <c r="DH802" s="2"/>
    </row>
    <row r="803" spans="109:112" x14ac:dyDescent="0.35">
      <c r="DE803" s="2"/>
      <c r="DF803" s="2"/>
      <c r="DG803" s="2"/>
      <c r="DH803" s="2"/>
    </row>
    <row r="804" spans="109:112" x14ac:dyDescent="0.35">
      <c r="DE804" s="2"/>
      <c r="DF804" s="2"/>
      <c r="DG804" s="2"/>
      <c r="DH804" s="2"/>
    </row>
    <row r="805" spans="109:112" x14ac:dyDescent="0.35">
      <c r="DE805" s="2"/>
      <c r="DF805" s="2"/>
      <c r="DG805" s="2"/>
      <c r="DH805" s="2"/>
    </row>
    <row r="806" spans="109:112" x14ac:dyDescent="0.35">
      <c r="DE806" s="2"/>
      <c r="DF806" s="2"/>
      <c r="DG806" s="2"/>
      <c r="DH806" s="2"/>
    </row>
    <row r="807" spans="109:112" x14ac:dyDescent="0.35">
      <c r="DE807" s="2"/>
      <c r="DF807" s="2"/>
      <c r="DG807" s="2"/>
      <c r="DH807" s="2"/>
    </row>
    <row r="808" spans="109:112" x14ac:dyDescent="0.35">
      <c r="DE808" s="2"/>
      <c r="DF808" s="2"/>
      <c r="DG808" s="2"/>
      <c r="DH808" s="2"/>
    </row>
    <row r="809" spans="109:112" x14ac:dyDescent="0.35">
      <c r="DE809" s="2"/>
      <c r="DF809" s="2"/>
      <c r="DG809" s="2"/>
      <c r="DH809" s="2"/>
    </row>
    <row r="810" spans="109:112" x14ac:dyDescent="0.35">
      <c r="DE810" s="2"/>
      <c r="DF810" s="2"/>
      <c r="DG810" s="2"/>
      <c r="DH810" s="2"/>
    </row>
    <row r="811" spans="109:112" x14ac:dyDescent="0.35">
      <c r="DE811" s="2"/>
      <c r="DF811" s="2"/>
      <c r="DG811" s="2"/>
      <c r="DH811" s="2"/>
    </row>
    <row r="812" spans="109:112" x14ac:dyDescent="0.35">
      <c r="DE812" s="2"/>
      <c r="DF812" s="2"/>
      <c r="DG812" s="2"/>
      <c r="DH812" s="2"/>
    </row>
    <row r="813" spans="109:112" x14ac:dyDescent="0.35">
      <c r="DE813" s="2"/>
      <c r="DF813" s="2"/>
      <c r="DG813" s="2"/>
      <c r="DH813" s="2"/>
    </row>
    <row r="814" spans="109:112" x14ac:dyDescent="0.35">
      <c r="DE814" s="2"/>
      <c r="DF814" s="2"/>
      <c r="DG814" s="2"/>
      <c r="DH814" s="2"/>
    </row>
    <row r="815" spans="109:112" x14ac:dyDescent="0.35">
      <c r="DE815" s="2"/>
      <c r="DF815" s="2"/>
      <c r="DG815" s="2"/>
      <c r="DH815" s="2"/>
    </row>
    <row r="816" spans="109:112" x14ac:dyDescent="0.35">
      <c r="DE816" s="2"/>
      <c r="DF816" s="2"/>
      <c r="DG816" s="2"/>
      <c r="DH816" s="2"/>
    </row>
    <row r="817" spans="109:112" x14ac:dyDescent="0.35">
      <c r="DE817" s="2"/>
      <c r="DF817" s="2"/>
      <c r="DG817" s="2"/>
      <c r="DH817" s="2"/>
    </row>
    <row r="818" spans="109:112" x14ac:dyDescent="0.35">
      <c r="DE818" s="2"/>
      <c r="DF818" s="2"/>
      <c r="DG818" s="2"/>
      <c r="DH818" s="2"/>
    </row>
    <row r="819" spans="109:112" x14ac:dyDescent="0.35">
      <c r="DE819" s="2"/>
      <c r="DF819" s="2"/>
      <c r="DG819" s="2"/>
      <c r="DH819" s="2"/>
    </row>
    <row r="820" spans="109:112" x14ac:dyDescent="0.35">
      <c r="DE820" s="2"/>
      <c r="DF820" s="2"/>
      <c r="DG820" s="2"/>
      <c r="DH820" s="2"/>
    </row>
    <row r="821" spans="109:112" x14ac:dyDescent="0.35">
      <c r="DE821" s="2"/>
      <c r="DF821" s="2"/>
      <c r="DG821" s="2"/>
      <c r="DH821" s="2"/>
    </row>
    <row r="822" spans="109:112" x14ac:dyDescent="0.35">
      <c r="DE822" s="2"/>
      <c r="DF822" s="2"/>
      <c r="DG822" s="2"/>
      <c r="DH822" s="2"/>
    </row>
    <row r="823" spans="109:112" x14ac:dyDescent="0.35">
      <c r="DE823" s="2"/>
      <c r="DF823" s="2"/>
      <c r="DG823" s="2"/>
      <c r="DH823" s="2"/>
    </row>
    <row r="824" spans="109:112" x14ac:dyDescent="0.35">
      <c r="DE824" s="2"/>
      <c r="DF824" s="2"/>
      <c r="DG824" s="2"/>
      <c r="DH824" s="2"/>
    </row>
    <row r="825" spans="109:112" x14ac:dyDescent="0.35">
      <c r="DE825" s="2"/>
      <c r="DF825" s="2"/>
      <c r="DG825" s="2"/>
      <c r="DH825" s="2"/>
    </row>
    <row r="826" spans="109:112" x14ac:dyDescent="0.35">
      <c r="DE826" s="2"/>
      <c r="DF826" s="2"/>
      <c r="DG826" s="2"/>
      <c r="DH826" s="2"/>
    </row>
    <row r="827" spans="109:112" x14ac:dyDescent="0.35">
      <c r="DE827" s="2"/>
      <c r="DF827" s="2"/>
      <c r="DG827" s="2"/>
      <c r="DH827" s="2"/>
    </row>
    <row r="828" spans="109:112" x14ac:dyDescent="0.35">
      <c r="DE828" s="2"/>
      <c r="DF828" s="2"/>
      <c r="DG828" s="2"/>
      <c r="DH828" s="2"/>
    </row>
    <row r="829" spans="109:112" x14ac:dyDescent="0.35">
      <c r="DE829" s="2"/>
      <c r="DF829" s="2"/>
      <c r="DG829" s="2"/>
      <c r="DH829" s="2"/>
    </row>
    <row r="830" spans="109:112" x14ac:dyDescent="0.35">
      <c r="DE830" s="2"/>
      <c r="DF830" s="2"/>
      <c r="DG830" s="2"/>
      <c r="DH830" s="2"/>
    </row>
    <row r="831" spans="109:112" x14ac:dyDescent="0.35">
      <c r="DE831" s="2"/>
      <c r="DF831" s="2"/>
      <c r="DG831" s="2"/>
      <c r="DH831" s="2"/>
    </row>
    <row r="832" spans="109:112" x14ac:dyDescent="0.35">
      <c r="DE832" s="2"/>
      <c r="DF832" s="2"/>
      <c r="DG832" s="2"/>
      <c r="DH832" s="2"/>
    </row>
    <row r="833" spans="109:112" x14ac:dyDescent="0.35">
      <c r="DE833" s="2"/>
      <c r="DF833" s="2"/>
      <c r="DG833" s="2"/>
      <c r="DH833" s="2"/>
    </row>
    <row r="834" spans="109:112" x14ac:dyDescent="0.35">
      <c r="DE834" s="2"/>
      <c r="DF834" s="2"/>
      <c r="DG834" s="2"/>
      <c r="DH834" s="2"/>
    </row>
    <row r="835" spans="109:112" x14ac:dyDescent="0.35">
      <c r="DE835" s="2"/>
      <c r="DF835" s="2"/>
      <c r="DG835" s="2"/>
      <c r="DH835" s="2"/>
    </row>
    <row r="836" spans="109:112" x14ac:dyDescent="0.35">
      <c r="DE836" s="2"/>
      <c r="DF836" s="2"/>
      <c r="DG836" s="2"/>
      <c r="DH836" s="2"/>
    </row>
    <row r="837" spans="109:112" x14ac:dyDescent="0.35">
      <c r="DE837" s="2"/>
      <c r="DF837" s="2"/>
      <c r="DG837" s="2"/>
      <c r="DH837" s="2"/>
    </row>
    <row r="838" spans="109:112" x14ac:dyDescent="0.35">
      <c r="DE838" s="2"/>
      <c r="DF838" s="2"/>
      <c r="DG838" s="2"/>
      <c r="DH838" s="2"/>
    </row>
    <row r="839" spans="109:112" x14ac:dyDescent="0.35">
      <c r="DE839" s="2"/>
      <c r="DF839" s="2"/>
      <c r="DG839" s="2"/>
      <c r="DH839" s="2"/>
    </row>
    <row r="840" spans="109:112" x14ac:dyDescent="0.35">
      <c r="DE840" s="2"/>
      <c r="DF840" s="2"/>
      <c r="DG840" s="2"/>
      <c r="DH840" s="2"/>
    </row>
    <row r="841" spans="109:112" x14ac:dyDescent="0.35">
      <c r="DE841" s="2"/>
      <c r="DF841" s="2"/>
      <c r="DG841" s="2"/>
      <c r="DH841" s="2"/>
    </row>
    <row r="842" spans="109:112" x14ac:dyDescent="0.35">
      <c r="DE842" s="2"/>
      <c r="DF842" s="2"/>
      <c r="DG842" s="2"/>
      <c r="DH842" s="2"/>
    </row>
    <row r="843" spans="109:112" x14ac:dyDescent="0.35">
      <c r="DE843" s="2"/>
      <c r="DF843" s="2"/>
      <c r="DG843" s="2"/>
      <c r="DH843" s="2"/>
    </row>
    <row r="844" spans="109:112" x14ac:dyDescent="0.35">
      <c r="DE844" s="2"/>
      <c r="DF844" s="2"/>
      <c r="DG844" s="2"/>
      <c r="DH844" s="2"/>
    </row>
    <row r="845" spans="109:112" x14ac:dyDescent="0.35">
      <c r="DE845" s="2"/>
      <c r="DF845" s="2"/>
      <c r="DG845" s="2"/>
      <c r="DH845" s="2"/>
    </row>
    <row r="846" spans="109:112" x14ac:dyDescent="0.35">
      <c r="DE846" s="2"/>
      <c r="DF846" s="2"/>
      <c r="DG846" s="2"/>
      <c r="DH846" s="2"/>
    </row>
    <row r="847" spans="109:112" x14ac:dyDescent="0.35">
      <c r="DE847" s="2"/>
      <c r="DF847" s="2"/>
      <c r="DG847" s="2"/>
      <c r="DH847" s="2"/>
    </row>
    <row r="848" spans="109:112" x14ac:dyDescent="0.35">
      <c r="DE848" s="2"/>
      <c r="DF848" s="2"/>
      <c r="DG848" s="2"/>
      <c r="DH848" s="2"/>
    </row>
    <row r="849" spans="109:112" x14ac:dyDescent="0.35">
      <c r="DE849" s="2"/>
      <c r="DF849" s="2"/>
      <c r="DG849" s="2"/>
      <c r="DH849" s="2"/>
    </row>
    <row r="850" spans="109:112" x14ac:dyDescent="0.35">
      <c r="DE850" s="2"/>
      <c r="DF850" s="2"/>
      <c r="DG850" s="2"/>
      <c r="DH850" s="2"/>
    </row>
    <row r="851" spans="109:112" x14ac:dyDescent="0.35">
      <c r="DE851" s="2"/>
      <c r="DF851" s="2"/>
      <c r="DG851" s="2"/>
      <c r="DH851" s="2"/>
    </row>
    <row r="852" spans="109:112" x14ac:dyDescent="0.35">
      <c r="DE852" s="2"/>
      <c r="DF852" s="2"/>
      <c r="DG852" s="2"/>
      <c r="DH852" s="2"/>
    </row>
    <row r="853" spans="109:112" x14ac:dyDescent="0.35">
      <c r="DE853" s="2"/>
      <c r="DF853" s="2"/>
      <c r="DG853" s="2"/>
      <c r="DH853" s="2"/>
    </row>
    <row r="854" spans="109:112" x14ac:dyDescent="0.35">
      <c r="DE854" s="2"/>
      <c r="DF854" s="2"/>
      <c r="DG854" s="2"/>
      <c r="DH854" s="2"/>
    </row>
    <row r="855" spans="109:112" x14ac:dyDescent="0.35">
      <c r="DE855" s="2"/>
      <c r="DF855" s="2"/>
      <c r="DG855" s="2"/>
      <c r="DH855" s="2"/>
    </row>
    <row r="856" spans="109:112" x14ac:dyDescent="0.35">
      <c r="DE856" s="2"/>
      <c r="DF856" s="2"/>
      <c r="DG856" s="2"/>
      <c r="DH856" s="2"/>
    </row>
    <row r="857" spans="109:112" x14ac:dyDescent="0.35">
      <c r="DE857" s="2"/>
      <c r="DF857" s="2"/>
      <c r="DG857" s="2"/>
      <c r="DH857" s="2"/>
    </row>
    <row r="858" spans="109:112" x14ac:dyDescent="0.35">
      <c r="DE858" s="2"/>
      <c r="DF858" s="2"/>
      <c r="DG858" s="2"/>
      <c r="DH858" s="2"/>
    </row>
    <row r="859" spans="109:112" x14ac:dyDescent="0.35">
      <c r="DE859" s="2"/>
      <c r="DF859" s="2"/>
      <c r="DG859" s="2"/>
      <c r="DH859" s="2"/>
    </row>
    <row r="860" spans="109:112" x14ac:dyDescent="0.35">
      <c r="DE860" s="2"/>
      <c r="DF860" s="2"/>
      <c r="DG860" s="2"/>
      <c r="DH860" s="2"/>
    </row>
    <row r="861" spans="109:112" x14ac:dyDescent="0.35">
      <c r="DE861" s="2"/>
      <c r="DF861" s="2"/>
      <c r="DG861" s="2"/>
      <c r="DH861" s="2"/>
    </row>
    <row r="862" spans="109:112" x14ac:dyDescent="0.35">
      <c r="DE862" s="2"/>
      <c r="DF862" s="2"/>
      <c r="DG862" s="2"/>
      <c r="DH862" s="2"/>
    </row>
    <row r="863" spans="109:112" x14ac:dyDescent="0.35">
      <c r="DE863" s="2"/>
      <c r="DF863" s="2"/>
      <c r="DG863" s="2"/>
      <c r="DH863" s="2"/>
    </row>
    <row r="864" spans="109:112" x14ac:dyDescent="0.35">
      <c r="DE864" s="2"/>
      <c r="DF864" s="2"/>
      <c r="DG864" s="2"/>
      <c r="DH864" s="2"/>
    </row>
    <row r="865" spans="109:112" x14ac:dyDescent="0.35">
      <c r="DE865" s="2"/>
      <c r="DF865" s="2"/>
      <c r="DG865" s="2"/>
      <c r="DH865" s="2"/>
    </row>
    <row r="866" spans="109:112" x14ac:dyDescent="0.35">
      <c r="DE866" s="2"/>
      <c r="DF866" s="2"/>
      <c r="DG866" s="2"/>
      <c r="DH866" s="2"/>
    </row>
    <row r="867" spans="109:112" x14ac:dyDescent="0.35">
      <c r="DE867" s="2"/>
      <c r="DF867" s="2"/>
      <c r="DG867" s="2"/>
      <c r="DH867" s="2"/>
    </row>
    <row r="868" spans="109:112" x14ac:dyDescent="0.35">
      <c r="DE868" s="2"/>
      <c r="DF868" s="2"/>
      <c r="DG868" s="2"/>
      <c r="DH868" s="2"/>
    </row>
    <row r="869" spans="109:112" x14ac:dyDescent="0.35">
      <c r="DE869" s="2"/>
      <c r="DF869" s="2"/>
      <c r="DG869" s="2"/>
      <c r="DH869" s="2"/>
    </row>
    <row r="870" spans="109:112" x14ac:dyDescent="0.35">
      <c r="DE870" s="2"/>
      <c r="DF870" s="2"/>
      <c r="DG870" s="2"/>
      <c r="DH870" s="2"/>
    </row>
    <row r="871" spans="109:112" x14ac:dyDescent="0.35">
      <c r="DE871" s="2"/>
      <c r="DF871" s="2"/>
      <c r="DG871" s="2"/>
      <c r="DH871" s="2"/>
    </row>
    <row r="872" spans="109:112" x14ac:dyDescent="0.35">
      <c r="DE872" s="2"/>
      <c r="DF872" s="2"/>
      <c r="DG872" s="2"/>
      <c r="DH872" s="2"/>
    </row>
    <row r="873" spans="109:112" x14ac:dyDescent="0.35">
      <c r="DE873" s="2"/>
      <c r="DF873" s="2"/>
      <c r="DG873" s="2"/>
      <c r="DH873" s="2"/>
    </row>
    <row r="874" spans="109:112" x14ac:dyDescent="0.35">
      <c r="DE874" s="2"/>
      <c r="DF874" s="2"/>
      <c r="DG874" s="2"/>
      <c r="DH874" s="2"/>
    </row>
    <row r="875" spans="109:112" x14ac:dyDescent="0.35">
      <c r="DE875" s="2"/>
      <c r="DF875" s="2"/>
      <c r="DG875" s="2"/>
      <c r="DH875" s="2"/>
    </row>
    <row r="876" spans="109:112" x14ac:dyDescent="0.35">
      <c r="DE876" s="2"/>
      <c r="DF876" s="2"/>
      <c r="DG876" s="2"/>
      <c r="DH876" s="2"/>
    </row>
    <row r="877" spans="109:112" x14ac:dyDescent="0.35">
      <c r="DE877" s="2"/>
      <c r="DF877" s="2"/>
      <c r="DG877" s="2"/>
      <c r="DH877" s="2"/>
    </row>
    <row r="878" spans="109:112" x14ac:dyDescent="0.35">
      <c r="DE878" s="2"/>
      <c r="DF878" s="2"/>
      <c r="DG878" s="2"/>
      <c r="DH878" s="2"/>
    </row>
    <row r="879" spans="109:112" x14ac:dyDescent="0.35">
      <c r="DE879" s="2"/>
      <c r="DF879" s="2"/>
      <c r="DG879" s="2"/>
      <c r="DH879" s="2"/>
    </row>
    <row r="880" spans="109:112" x14ac:dyDescent="0.35">
      <c r="DE880" s="2"/>
      <c r="DF880" s="2"/>
      <c r="DG880" s="2"/>
      <c r="DH880" s="2"/>
    </row>
    <row r="881" spans="109:112" x14ac:dyDescent="0.35">
      <c r="DE881" s="2"/>
      <c r="DF881" s="2"/>
      <c r="DG881" s="2"/>
      <c r="DH881" s="2"/>
    </row>
    <row r="882" spans="109:112" x14ac:dyDescent="0.35">
      <c r="DE882" s="2"/>
      <c r="DF882" s="2"/>
      <c r="DG882" s="2"/>
      <c r="DH882" s="2"/>
    </row>
    <row r="883" spans="109:112" x14ac:dyDescent="0.35">
      <c r="DE883" s="2"/>
      <c r="DF883" s="2"/>
      <c r="DG883" s="2"/>
      <c r="DH883" s="2"/>
    </row>
    <row r="884" spans="109:112" x14ac:dyDescent="0.35">
      <c r="DE884" s="2"/>
      <c r="DF884" s="2"/>
      <c r="DG884" s="2"/>
      <c r="DH884" s="2"/>
    </row>
    <row r="885" spans="109:112" x14ac:dyDescent="0.35">
      <c r="DE885" s="2"/>
      <c r="DF885" s="2"/>
      <c r="DG885" s="2"/>
      <c r="DH885" s="2"/>
    </row>
    <row r="886" spans="109:112" x14ac:dyDescent="0.35">
      <c r="DE886" s="2"/>
      <c r="DF886" s="2"/>
      <c r="DG886" s="2"/>
      <c r="DH886" s="2"/>
    </row>
    <row r="887" spans="109:112" x14ac:dyDescent="0.35">
      <c r="DE887" s="2"/>
      <c r="DF887" s="2"/>
      <c r="DG887" s="2"/>
      <c r="DH887" s="2"/>
    </row>
    <row r="888" spans="109:112" x14ac:dyDescent="0.35">
      <c r="DE888" s="2"/>
      <c r="DF888" s="2"/>
      <c r="DG888" s="2"/>
      <c r="DH888" s="2"/>
    </row>
    <row r="889" spans="109:112" x14ac:dyDescent="0.35">
      <c r="DE889" s="2"/>
      <c r="DF889" s="2"/>
      <c r="DG889" s="2"/>
      <c r="DH889" s="2"/>
    </row>
    <row r="890" spans="109:112" x14ac:dyDescent="0.35">
      <c r="DE890" s="2"/>
      <c r="DF890" s="2"/>
      <c r="DG890" s="2"/>
      <c r="DH890" s="2"/>
    </row>
    <row r="891" spans="109:112" x14ac:dyDescent="0.35">
      <c r="DE891" s="2"/>
      <c r="DF891" s="2"/>
      <c r="DG891" s="2"/>
      <c r="DH891" s="2"/>
    </row>
    <row r="892" spans="109:112" x14ac:dyDescent="0.35">
      <c r="DE892" s="2"/>
      <c r="DF892" s="2"/>
      <c r="DG892" s="2"/>
      <c r="DH892" s="2"/>
    </row>
    <row r="893" spans="109:112" x14ac:dyDescent="0.35">
      <c r="DE893" s="2"/>
      <c r="DF893" s="2"/>
      <c r="DG893" s="2"/>
      <c r="DH893" s="2"/>
    </row>
    <row r="894" spans="109:112" x14ac:dyDescent="0.35">
      <c r="DE894" s="2"/>
      <c r="DF894" s="2"/>
      <c r="DG894" s="2"/>
      <c r="DH894" s="2"/>
    </row>
    <row r="895" spans="109:112" x14ac:dyDescent="0.35">
      <c r="DE895" s="2"/>
      <c r="DF895" s="2"/>
      <c r="DG895" s="2"/>
      <c r="DH895" s="2"/>
    </row>
    <row r="896" spans="109:112" x14ac:dyDescent="0.35">
      <c r="DE896" s="2"/>
      <c r="DF896" s="2"/>
      <c r="DG896" s="2"/>
      <c r="DH896" s="2"/>
    </row>
    <row r="897" spans="109:112" x14ac:dyDescent="0.35">
      <c r="DE897" s="2"/>
      <c r="DF897" s="2"/>
      <c r="DG897" s="2"/>
      <c r="DH897" s="2"/>
    </row>
    <row r="898" spans="109:112" x14ac:dyDescent="0.35">
      <c r="DE898" s="2"/>
      <c r="DF898" s="2"/>
      <c r="DG898" s="2"/>
      <c r="DH898" s="2"/>
    </row>
    <row r="899" spans="109:112" x14ac:dyDescent="0.35">
      <c r="DE899" s="2"/>
      <c r="DF899" s="2"/>
      <c r="DG899" s="2"/>
      <c r="DH899" s="2"/>
    </row>
    <row r="900" spans="109:112" x14ac:dyDescent="0.35">
      <c r="DE900" s="2"/>
      <c r="DF900" s="2"/>
      <c r="DG900" s="2"/>
      <c r="DH900" s="2"/>
    </row>
    <row r="901" spans="109:112" x14ac:dyDescent="0.35">
      <c r="DE901" s="2"/>
      <c r="DF901" s="2"/>
      <c r="DG901" s="2"/>
      <c r="DH901" s="2"/>
    </row>
    <row r="902" spans="109:112" x14ac:dyDescent="0.35">
      <c r="DE902" s="2"/>
      <c r="DF902" s="2"/>
      <c r="DG902" s="2"/>
      <c r="DH902" s="2"/>
    </row>
    <row r="903" spans="109:112" x14ac:dyDescent="0.35">
      <c r="DE903" s="2"/>
      <c r="DF903" s="2"/>
      <c r="DG903" s="2"/>
      <c r="DH903" s="2"/>
    </row>
    <row r="904" spans="109:112" x14ac:dyDescent="0.35">
      <c r="DE904" s="2"/>
      <c r="DF904" s="2"/>
      <c r="DG904" s="2"/>
      <c r="DH904" s="2"/>
    </row>
    <row r="905" spans="109:112" x14ac:dyDescent="0.35">
      <c r="DE905" s="2"/>
      <c r="DF905" s="2"/>
      <c r="DG905" s="2"/>
      <c r="DH905" s="2"/>
    </row>
    <row r="906" spans="109:112" x14ac:dyDescent="0.35">
      <c r="DE906" s="2"/>
      <c r="DF906" s="2"/>
      <c r="DG906" s="2"/>
      <c r="DH906" s="2"/>
    </row>
    <row r="907" spans="109:112" x14ac:dyDescent="0.35">
      <c r="DE907" s="2"/>
      <c r="DF907" s="2"/>
      <c r="DG907" s="2"/>
      <c r="DH907" s="2"/>
    </row>
    <row r="908" spans="109:112" x14ac:dyDescent="0.35">
      <c r="DE908" s="2"/>
      <c r="DF908" s="2"/>
      <c r="DG908" s="2"/>
      <c r="DH908" s="2"/>
    </row>
    <row r="909" spans="109:112" x14ac:dyDescent="0.35">
      <c r="DE909" s="2"/>
      <c r="DF909" s="2"/>
      <c r="DG909" s="2"/>
      <c r="DH909" s="2"/>
    </row>
    <row r="910" spans="109:112" x14ac:dyDescent="0.35">
      <c r="DE910" s="2"/>
      <c r="DF910" s="2"/>
      <c r="DG910" s="2"/>
      <c r="DH910" s="2"/>
    </row>
    <row r="911" spans="109:112" x14ac:dyDescent="0.35">
      <c r="DE911" s="2"/>
      <c r="DF911" s="2"/>
      <c r="DG911" s="2"/>
      <c r="DH911" s="2"/>
    </row>
    <row r="912" spans="109:112" x14ac:dyDescent="0.35">
      <c r="DE912" s="2"/>
      <c r="DF912" s="2"/>
      <c r="DG912" s="2"/>
      <c r="DH912" s="2"/>
    </row>
    <row r="913" spans="109:112" x14ac:dyDescent="0.35">
      <c r="DE913" s="2"/>
      <c r="DF913" s="2"/>
      <c r="DG913" s="2"/>
      <c r="DH913" s="2"/>
    </row>
    <row r="914" spans="109:112" x14ac:dyDescent="0.35">
      <c r="DE914" s="2"/>
      <c r="DF914" s="2"/>
      <c r="DG914" s="2"/>
      <c r="DH914" s="2"/>
    </row>
    <row r="915" spans="109:112" x14ac:dyDescent="0.35">
      <c r="DE915" s="2"/>
      <c r="DF915" s="2"/>
      <c r="DG915" s="2"/>
      <c r="DH915" s="2"/>
    </row>
    <row r="916" spans="109:112" x14ac:dyDescent="0.35">
      <c r="DE916" s="2"/>
      <c r="DF916" s="2"/>
      <c r="DG916" s="2"/>
      <c r="DH916" s="2"/>
    </row>
    <row r="917" spans="109:112" x14ac:dyDescent="0.35">
      <c r="DE917" s="2"/>
      <c r="DF917" s="2"/>
      <c r="DG917" s="2"/>
      <c r="DH917" s="2"/>
    </row>
    <row r="918" spans="109:112" x14ac:dyDescent="0.35">
      <c r="DE918" s="2"/>
      <c r="DF918" s="2"/>
      <c r="DG918" s="2"/>
      <c r="DH918" s="2"/>
    </row>
    <row r="919" spans="109:112" x14ac:dyDescent="0.35">
      <c r="DE919" s="2"/>
      <c r="DF919" s="2"/>
      <c r="DG919" s="2"/>
      <c r="DH919" s="2"/>
    </row>
    <row r="920" spans="109:112" x14ac:dyDescent="0.35">
      <c r="DE920" s="2"/>
      <c r="DF920" s="2"/>
      <c r="DG920" s="2"/>
      <c r="DH920" s="2"/>
    </row>
    <row r="921" spans="109:112" x14ac:dyDescent="0.35">
      <c r="DE921" s="2"/>
      <c r="DF921" s="2"/>
      <c r="DG921" s="2"/>
      <c r="DH921" s="2"/>
    </row>
    <row r="922" spans="109:112" x14ac:dyDescent="0.35">
      <c r="DE922" s="2"/>
      <c r="DF922" s="2"/>
      <c r="DG922" s="2"/>
      <c r="DH922" s="2"/>
    </row>
    <row r="923" spans="109:112" x14ac:dyDescent="0.35">
      <c r="DE923" s="2"/>
      <c r="DF923" s="2"/>
      <c r="DG923" s="2"/>
      <c r="DH923" s="2"/>
    </row>
    <row r="924" spans="109:112" x14ac:dyDescent="0.35">
      <c r="DE924" s="2"/>
      <c r="DF924" s="2"/>
      <c r="DG924" s="2"/>
      <c r="DH924" s="2"/>
    </row>
    <row r="925" spans="109:112" x14ac:dyDescent="0.35">
      <c r="DE925" s="2"/>
      <c r="DF925" s="2"/>
      <c r="DG925" s="2"/>
      <c r="DH925" s="2"/>
    </row>
    <row r="926" spans="109:112" x14ac:dyDescent="0.35">
      <c r="DE926" s="2"/>
      <c r="DF926" s="2"/>
      <c r="DG926" s="2"/>
      <c r="DH926" s="2"/>
    </row>
    <row r="927" spans="109:112" x14ac:dyDescent="0.35">
      <c r="DE927" s="2"/>
      <c r="DF927" s="2"/>
      <c r="DG927" s="2"/>
      <c r="DH927" s="2"/>
    </row>
    <row r="928" spans="109:112" x14ac:dyDescent="0.35">
      <c r="DE928" s="2"/>
      <c r="DF928" s="2"/>
      <c r="DG928" s="2"/>
      <c r="DH928" s="2"/>
    </row>
    <row r="929" spans="109:112" x14ac:dyDescent="0.35">
      <c r="DE929" s="2"/>
      <c r="DF929" s="2"/>
      <c r="DG929" s="2"/>
      <c r="DH929" s="2"/>
    </row>
    <row r="930" spans="109:112" x14ac:dyDescent="0.35">
      <c r="DE930" s="2"/>
      <c r="DF930" s="2"/>
      <c r="DG930" s="2"/>
      <c r="DH930" s="2"/>
    </row>
    <row r="931" spans="109:112" x14ac:dyDescent="0.35">
      <c r="DE931" s="2"/>
      <c r="DF931" s="2"/>
      <c r="DG931" s="2"/>
      <c r="DH931" s="2"/>
    </row>
    <row r="932" spans="109:112" x14ac:dyDescent="0.35">
      <c r="DE932" s="2"/>
      <c r="DF932" s="2"/>
      <c r="DG932" s="2"/>
      <c r="DH932" s="2"/>
    </row>
    <row r="933" spans="109:112" x14ac:dyDescent="0.35">
      <c r="DE933" s="2"/>
      <c r="DF933" s="2"/>
      <c r="DG933" s="2"/>
      <c r="DH933" s="2"/>
    </row>
    <row r="934" spans="109:112" x14ac:dyDescent="0.35">
      <c r="DE934" s="2"/>
      <c r="DF934" s="2"/>
      <c r="DG934" s="2"/>
      <c r="DH934" s="2"/>
    </row>
    <row r="935" spans="109:112" x14ac:dyDescent="0.35">
      <c r="DE935" s="2"/>
      <c r="DF935" s="2"/>
      <c r="DG935" s="2"/>
      <c r="DH935" s="2"/>
    </row>
    <row r="936" spans="109:112" x14ac:dyDescent="0.35">
      <c r="DE936" s="2"/>
      <c r="DF936" s="2"/>
      <c r="DG936" s="2"/>
      <c r="DH936" s="2"/>
    </row>
    <row r="937" spans="109:112" x14ac:dyDescent="0.35">
      <c r="DE937" s="2"/>
      <c r="DF937" s="2"/>
      <c r="DG937" s="2"/>
      <c r="DH937" s="2"/>
    </row>
    <row r="938" spans="109:112" x14ac:dyDescent="0.35">
      <c r="DE938" s="2"/>
      <c r="DF938" s="2"/>
      <c r="DG938" s="2"/>
      <c r="DH938" s="2"/>
    </row>
    <row r="939" spans="109:112" x14ac:dyDescent="0.35">
      <c r="DE939" s="2"/>
      <c r="DF939" s="2"/>
      <c r="DG939" s="2"/>
      <c r="DH939" s="2"/>
    </row>
    <row r="940" spans="109:112" x14ac:dyDescent="0.35">
      <c r="DE940" s="2"/>
      <c r="DF940" s="2"/>
      <c r="DG940" s="2"/>
      <c r="DH940" s="2"/>
    </row>
    <row r="941" spans="109:112" x14ac:dyDescent="0.35">
      <c r="DE941" s="2"/>
      <c r="DF941" s="2"/>
      <c r="DG941" s="2"/>
      <c r="DH941" s="2"/>
    </row>
    <row r="942" spans="109:112" x14ac:dyDescent="0.35">
      <c r="DE942" s="2"/>
      <c r="DF942" s="2"/>
      <c r="DG942" s="2"/>
      <c r="DH942" s="2"/>
    </row>
    <row r="943" spans="109:112" x14ac:dyDescent="0.35">
      <c r="DE943" s="2"/>
      <c r="DF943" s="2"/>
      <c r="DG943" s="2"/>
      <c r="DH943" s="2"/>
    </row>
    <row r="944" spans="109:112" x14ac:dyDescent="0.35">
      <c r="DE944" s="2"/>
      <c r="DF944" s="2"/>
      <c r="DG944" s="2"/>
      <c r="DH944" s="2"/>
    </row>
    <row r="945" spans="109:112" x14ac:dyDescent="0.35">
      <c r="DE945" s="2"/>
      <c r="DF945" s="2"/>
      <c r="DG945" s="2"/>
      <c r="DH945" s="2"/>
    </row>
    <row r="946" spans="109:112" x14ac:dyDescent="0.35">
      <c r="DE946" s="2"/>
      <c r="DF946" s="2"/>
      <c r="DG946" s="2"/>
      <c r="DH946" s="2"/>
    </row>
    <row r="947" spans="109:112" x14ac:dyDescent="0.35">
      <c r="DE947" s="2"/>
      <c r="DF947" s="2"/>
      <c r="DG947" s="2"/>
      <c r="DH947" s="2"/>
    </row>
    <row r="948" spans="109:112" x14ac:dyDescent="0.35">
      <c r="DE948" s="2"/>
      <c r="DF948" s="2"/>
      <c r="DG948" s="2"/>
      <c r="DH948" s="2"/>
    </row>
    <row r="949" spans="109:112" x14ac:dyDescent="0.35">
      <c r="DE949" s="2"/>
      <c r="DF949" s="2"/>
      <c r="DG949" s="2"/>
      <c r="DH949" s="2"/>
    </row>
    <row r="950" spans="109:112" x14ac:dyDescent="0.35">
      <c r="DE950" s="2"/>
      <c r="DF950" s="2"/>
      <c r="DG950" s="2"/>
      <c r="DH950" s="2"/>
    </row>
    <row r="951" spans="109:112" x14ac:dyDescent="0.35">
      <c r="DE951" s="2"/>
      <c r="DF951" s="2"/>
      <c r="DG951" s="2"/>
      <c r="DH951" s="2"/>
    </row>
    <row r="952" spans="109:112" x14ac:dyDescent="0.35">
      <c r="DE952" s="2"/>
      <c r="DF952" s="2"/>
      <c r="DG952" s="2"/>
      <c r="DH952" s="2"/>
    </row>
    <row r="953" spans="109:112" x14ac:dyDescent="0.35">
      <c r="DE953" s="2"/>
      <c r="DF953" s="2"/>
      <c r="DG953" s="2"/>
      <c r="DH953" s="2"/>
    </row>
    <row r="954" spans="109:112" x14ac:dyDescent="0.35">
      <c r="DE954" s="2"/>
      <c r="DF954" s="2"/>
      <c r="DG954" s="2"/>
      <c r="DH954" s="2"/>
    </row>
    <row r="955" spans="109:112" x14ac:dyDescent="0.35">
      <c r="DE955" s="2"/>
      <c r="DF955" s="2"/>
      <c r="DG955" s="2"/>
      <c r="DH955" s="2"/>
    </row>
    <row r="956" spans="109:112" x14ac:dyDescent="0.35">
      <c r="DE956" s="2"/>
      <c r="DF956" s="2"/>
      <c r="DG956" s="2"/>
      <c r="DH956" s="2"/>
    </row>
    <row r="957" spans="109:112" x14ac:dyDescent="0.35">
      <c r="DE957" s="2"/>
      <c r="DF957" s="2"/>
      <c r="DG957" s="2"/>
      <c r="DH957" s="2"/>
    </row>
    <row r="958" spans="109:112" x14ac:dyDescent="0.35">
      <c r="DE958" s="2"/>
      <c r="DF958" s="2"/>
      <c r="DG958" s="2"/>
      <c r="DH958" s="2"/>
    </row>
    <row r="959" spans="109:112" x14ac:dyDescent="0.35">
      <c r="DE959" s="2"/>
      <c r="DF959" s="2"/>
      <c r="DG959" s="2"/>
      <c r="DH959" s="2"/>
    </row>
    <row r="960" spans="109:112" x14ac:dyDescent="0.35">
      <c r="DE960" s="2"/>
      <c r="DF960" s="2"/>
      <c r="DG960" s="2"/>
      <c r="DH960" s="2"/>
    </row>
    <row r="961" spans="109:112" x14ac:dyDescent="0.35">
      <c r="DE961" s="2"/>
      <c r="DF961" s="2"/>
      <c r="DG961" s="2"/>
      <c r="DH961" s="2"/>
    </row>
    <row r="962" spans="109:112" x14ac:dyDescent="0.35">
      <c r="DE962" s="2"/>
      <c r="DF962" s="2"/>
      <c r="DG962" s="2"/>
      <c r="DH962" s="2"/>
    </row>
    <row r="963" spans="109:112" x14ac:dyDescent="0.35">
      <c r="DE963" s="2"/>
      <c r="DF963" s="2"/>
      <c r="DG963" s="2"/>
      <c r="DH963" s="2"/>
    </row>
    <row r="964" spans="109:112" x14ac:dyDescent="0.35">
      <c r="DE964" s="2"/>
      <c r="DF964" s="2"/>
      <c r="DG964" s="2"/>
      <c r="DH964" s="2"/>
    </row>
    <row r="965" spans="109:112" x14ac:dyDescent="0.35">
      <c r="DE965" s="2"/>
      <c r="DF965" s="2"/>
      <c r="DG965" s="2"/>
      <c r="DH965" s="2"/>
    </row>
    <row r="966" spans="109:112" x14ac:dyDescent="0.35">
      <c r="DE966" s="2"/>
      <c r="DF966" s="2"/>
      <c r="DG966" s="2"/>
      <c r="DH966" s="2"/>
    </row>
    <row r="967" spans="109:112" x14ac:dyDescent="0.35">
      <c r="DE967" s="2"/>
      <c r="DF967" s="2"/>
      <c r="DG967" s="2"/>
      <c r="DH967" s="2"/>
    </row>
    <row r="968" spans="109:112" x14ac:dyDescent="0.35">
      <c r="DE968" s="2"/>
      <c r="DF968" s="2"/>
      <c r="DG968" s="2"/>
      <c r="DH968" s="2"/>
    </row>
    <row r="969" spans="109:112" x14ac:dyDescent="0.35">
      <c r="DE969" s="2"/>
      <c r="DF969" s="2"/>
      <c r="DG969" s="2"/>
      <c r="DH969" s="2"/>
    </row>
    <row r="970" spans="109:112" x14ac:dyDescent="0.35">
      <c r="DE970" s="2"/>
      <c r="DF970" s="2"/>
      <c r="DG970" s="2"/>
      <c r="DH970" s="2"/>
    </row>
    <row r="971" spans="109:112" x14ac:dyDescent="0.35">
      <c r="DE971" s="2"/>
      <c r="DF971" s="2"/>
      <c r="DG971" s="2"/>
      <c r="DH971" s="2"/>
    </row>
    <row r="972" spans="109:112" x14ac:dyDescent="0.35">
      <c r="DE972" s="2"/>
      <c r="DF972" s="2"/>
      <c r="DG972" s="2"/>
      <c r="DH972" s="2"/>
    </row>
    <row r="973" spans="109:112" x14ac:dyDescent="0.35">
      <c r="DE973" s="2"/>
      <c r="DF973" s="2"/>
      <c r="DG973" s="2"/>
      <c r="DH973" s="2"/>
    </row>
    <row r="974" spans="109:112" x14ac:dyDescent="0.35">
      <c r="DE974" s="2"/>
      <c r="DF974" s="2"/>
      <c r="DG974" s="2"/>
      <c r="DH974" s="2"/>
    </row>
    <row r="975" spans="109:112" x14ac:dyDescent="0.35">
      <c r="DE975" s="2"/>
      <c r="DF975" s="2"/>
      <c r="DG975" s="2"/>
      <c r="DH975" s="2"/>
    </row>
    <row r="976" spans="109:112" x14ac:dyDescent="0.35">
      <c r="DE976" s="2"/>
      <c r="DF976" s="2"/>
      <c r="DG976" s="2"/>
      <c r="DH976" s="2"/>
    </row>
    <row r="977" spans="109:112" x14ac:dyDescent="0.35">
      <c r="DE977" s="2"/>
      <c r="DF977" s="2"/>
      <c r="DG977" s="2"/>
      <c r="DH977" s="2"/>
    </row>
    <row r="978" spans="109:112" x14ac:dyDescent="0.35">
      <c r="DE978" s="2"/>
      <c r="DF978" s="2"/>
      <c r="DG978" s="2"/>
      <c r="DH978" s="2"/>
    </row>
    <row r="979" spans="109:112" x14ac:dyDescent="0.35">
      <c r="DE979" s="2"/>
      <c r="DF979" s="2"/>
      <c r="DG979" s="2"/>
      <c r="DH979" s="2"/>
    </row>
    <row r="980" spans="109:112" x14ac:dyDescent="0.35">
      <c r="DE980" s="2"/>
      <c r="DF980" s="2"/>
      <c r="DG980" s="2"/>
      <c r="DH980" s="2"/>
    </row>
    <row r="981" spans="109:112" x14ac:dyDescent="0.35">
      <c r="DE981" s="2"/>
      <c r="DF981" s="2"/>
      <c r="DG981" s="2"/>
      <c r="DH981" s="2"/>
    </row>
    <row r="982" spans="109:112" x14ac:dyDescent="0.35">
      <c r="DE982" s="2"/>
      <c r="DF982" s="2"/>
      <c r="DG982" s="2"/>
      <c r="DH982" s="2"/>
    </row>
    <row r="983" spans="109:112" x14ac:dyDescent="0.35">
      <c r="DE983" s="2"/>
      <c r="DF983" s="2"/>
      <c r="DG983" s="2"/>
      <c r="DH983" s="2"/>
    </row>
    <row r="984" spans="109:112" x14ac:dyDescent="0.35">
      <c r="DE984" s="2"/>
      <c r="DF984" s="2"/>
      <c r="DG984" s="2"/>
      <c r="DH984" s="2"/>
    </row>
    <row r="985" spans="109:112" x14ac:dyDescent="0.35">
      <c r="DE985" s="2"/>
      <c r="DF985" s="2"/>
      <c r="DG985" s="2"/>
      <c r="DH985" s="2"/>
    </row>
    <row r="986" spans="109:112" x14ac:dyDescent="0.35">
      <c r="DE986" s="2"/>
      <c r="DF986" s="2"/>
      <c r="DG986" s="2"/>
      <c r="DH986" s="2"/>
    </row>
    <row r="987" spans="109:112" x14ac:dyDescent="0.35">
      <c r="DE987" s="2"/>
      <c r="DF987" s="2"/>
      <c r="DG987" s="2"/>
      <c r="DH987" s="2"/>
    </row>
    <row r="988" spans="109:112" x14ac:dyDescent="0.35">
      <c r="DE988" s="2"/>
      <c r="DF988" s="2"/>
      <c r="DG988" s="2"/>
      <c r="DH988" s="2"/>
    </row>
    <row r="989" spans="109:112" x14ac:dyDescent="0.35">
      <c r="DE989" s="2"/>
      <c r="DF989" s="2"/>
      <c r="DG989" s="2"/>
      <c r="DH989" s="2"/>
    </row>
    <row r="990" spans="109:112" x14ac:dyDescent="0.35">
      <c r="DE990" s="2"/>
      <c r="DF990" s="2"/>
      <c r="DG990" s="2"/>
      <c r="DH990" s="2"/>
    </row>
    <row r="991" spans="109:112" x14ac:dyDescent="0.35">
      <c r="DE991" s="2"/>
      <c r="DF991" s="2"/>
      <c r="DG991" s="2"/>
      <c r="DH991" s="2"/>
    </row>
    <row r="992" spans="109:112" x14ac:dyDescent="0.35">
      <c r="DE992" s="2"/>
      <c r="DF992" s="2"/>
      <c r="DG992" s="2"/>
      <c r="DH992" s="2"/>
    </row>
    <row r="993" spans="109:112" x14ac:dyDescent="0.35">
      <c r="DE993" s="2"/>
      <c r="DF993" s="2"/>
      <c r="DG993" s="2"/>
      <c r="DH993" s="2"/>
    </row>
    <row r="994" spans="109:112" x14ac:dyDescent="0.35">
      <c r="DE994" s="2"/>
      <c r="DF994" s="2"/>
      <c r="DG994" s="2"/>
      <c r="DH994" s="2"/>
    </row>
    <row r="995" spans="109:112" x14ac:dyDescent="0.35">
      <c r="DE995" s="2"/>
      <c r="DF995" s="2"/>
      <c r="DG995" s="2"/>
      <c r="DH995" s="2"/>
    </row>
    <row r="996" spans="109:112" x14ac:dyDescent="0.35">
      <c r="DE996" s="2"/>
      <c r="DF996" s="2"/>
      <c r="DG996" s="2"/>
      <c r="DH996" s="2"/>
    </row>
    <row r="997" spans="109:112" x14ac:dyDescent="0.35">
      <c r="DE997" s="2"/>
      <c r="DF997" s="2"/>
      <c r="DG997" s="2"/>
      <c r="DH997" s="2"/>
    </row>
    <row r="998" spans="109:112" x14ac:dyDescent="0.35">
      <c r="DE998" s="2"/>
      <c r="DF998" s="2"/>
      <c r="DG998" s="2"/>
      <c r="DH998" s="2"/>
    </row>
    <row r="999" spans="109:112" x14ac:dyDescent="0.35">
      <c r="DE999" s="2"/>
      <c r="DF999" s="2"/>
      <c r="DG999" s="2"/>
      <c r="DH999" s="2"/>
    </row>
    <row r="1000" spans="109:112" x14ac:dyDescent="0.35">
      <c r="DE1000" s="2"/>
      <c r="DF1000" s="2"/>
      <c r="DG1000" s="2"/>
      <c r="DH1000" s="2"/>
    </row>
    <row r="1001" spans="109:112" x14ac:dyDescent="0.35">
      <c r="DE1001" s="2"/>
      <c r="DF1001" s="2"/>
      <c r="DG1001" s="2"/>
      <c r="DH1001" s="2"/>
    </row>
    <row r="1002" spans="109:112" x14ac:dyDescent="0.35">
      <c r="DE1002" s="2"/>
      <c r="DF1002" s="2"/>
      <c r="DG1002" s="2"/>
      <c r="DH1002" s="2"/>
    </row>
    <row r="1003" spans="109:112" x14ac:dyDescent="0.35">
      <c r="DE1003" s="2"/>
      <c r="DF1003" s="2"/>
      <c r="DG1003" s="2"/>
      <c r="DH1003" s="2"/>
    </row>
    <row r="1004" spans="109:112" x14ac:dyDescent="0.35">
      <c r="DE1004" s="2"/>
      <c r="DF1004" s="2"/>
      <c r="DG1004" s="2"/>
      <c r="DH1004" s="2"/>
    </row>
    <row r="1005" spans="109:112" x14ac:dyDescent="0.35">
      <c r="DE1005" s="2"/>
      <c r="DF1005" s="2"/>
      <c r="DG1005" s="2"/>
      <c r="DH1005" s="2"/>
    </row>
    <row r="1006" spans="109:112" x14ac:dyDescent="0.35">
      <c r="DE1006" s="2"/>
      <c r="DF1006" s="2"/>
      <c r="DG1006" s="2"/>
      <c r="DH1006" s="2"/>
    </row>
    <row r="1007" spans="109:112" x14ac:dyDescent="0.35">
      <c r="DE1007" s="2"/>
      <c r="DF1007" s="2"/>
      <c r="DG1007" s="2"/>
      <c r="DH1007" s="2"/>
    </row>
    <row r="1008" spans="109:112" x14ac:dyDescent="0.35">
      <c r="DE1008" s="2"/>
      <c r="DF1008" s="2"/>
      <c r="DG1008" s="2"/>
      <c r="DH1008" s="2"/>
    </row>
    <row r="1009" spans="109:112" x14ac:dyDescent="0.35">
      <c r="DE1009" s="2"/>
      <c r="DF1009" s="2"/>
      <c r="DG1009" s="2"/>
      <c r="DH1009" s="2"/>
    </row>
    <row r="1010" spans="109:112" x14ac:dyDescent="0.35">
      <c r="DE1010" s="2"/>
      <c r="DF1010" s="2"/>
      <c r="DG1010" s="2"/>
      <c r="DH1010" s="2"/>
    </row>
    <row r="1011" spans="109:112" x14ac:dyDescent="0.35">
      <c r="DE1011" s="2"/>
      <c r="DF1011" s="2"/>
      <c r="DG1011" s="2"/>
      <c r="DH1011" s="2"/>
    </row>
    <row r="1012" spans="109:112" x14ac:dyDescent="0.35">
      <c r="DE1012" s="2"/>
      <c r="DF1012" s="2"/>
      <c r="DG1012" s="2"/>
      <c r="DH1012" s="2"/>
    </row>
    <row r="1013" spans="109:112" x14ac:dyDescent="0.35">
      <c r="DE1013" s="2"/>
      <c r="DF1013" s="2"/>
      <c r="DG1013" s="2"/>
      <c r="DH1013" s="2"/>
    </row>
    <row r="1014" spans="109:112" x14ac:dyDescent="0.35">
      <c r="DE1014" s="2"/>
      <c r="DF1014" s="2"/>
      <c r="DG1014" s="2"/>
      <c r="DH1014" s="2"/>
    </row>
    <row r="1015" spans="109:112" x14ac:dyDescent="0.35">
      <c r="DE1015" s="2"/>
      <c r="DF1015" s="2"/>
      <c r="DG1015" s="2"/>
      <c r="DH1015" s="2"/>
    </row>
    <row r="1016" spans="109:112" x14ac:dyDescent="0.35">
      <c r="DE1016" s="2"/>
      <c r="DF1016" s="2"/>
      <c r="DG1016" s="2"/>
      <c r="DH1016" s="2"/>
    </row>
    <row r="1017" spans="109:112" x14ac:dyDescent="0.35">
      <c r="DE1017" s="2"/>
      <c r="DF1017" s="2"/>
      <c r="DG1017" s="2"/>
      <c r="DH1017" s="2"/>
    </row>
    <row r="1018" spans="109:112" x14ac:dyDescent="0.35">
      <c r="DE1018" s="2"/>
      <c r="DF1018" s="2"/>
      <c r="DG1018" s="2"/>
      <c r="DH1018" s="2"/>
    </row>
    <row r="1019" spans="109:112" x14ac:dyDescent="0.35">
      <c r="DE1019" s="2"/>
      <c r="DF1019" s="2"/>
      <c r="DG1019" s="2"/>
      <c r="DH1019" s="2"/>
    </row>
    <row r="1020" spans="109:112" x14ac:dyDescent="0.35">
      <c r="DE1020" s="2"/>
      <c r="DF1020" s="2"/>
      <c r="DG1020" s="2"/>
      <c r="DH1020" s="2"/>
    </row>
    <row r="1021" spans="109:112" x14ac:dyDescent="0.35">
      <c r="DE1021" s="2"/>
      <c r="DF1021" s="2"/>
      <c r="DG1021" s="2"/>
      <c r="DH1021" s="2"/>
    </row>
    <row r="1022" spans="109:112" x14ac:dyDescent="0.35">
      <c r="DE1022" s="2"/>
      <c r="DF1022" s="2"/>
      <c r="DG1022" s="2"/>
      <c r="DH1022" s="2"/>
    </row>
    <row r="1023" spans="109:112" x14ac:dyDescent="0.35">
      <c r="DE1023" s="2"/>
      <c r="DF1023" s="2"/>
      <c r="DG1023" s="2"/>
      <c r="DH1023" s="2"/>
    </row>
    <row r="1024" spans="109:112" x14ac:dyDescent="0.35">
      <c r="DE1024" s="2"/>
      <c r="DF1024" s="2"/>
      <c r="DG1024" s="2"/>
      <c r="DH1024" s="2"/>
    </row>
    <row r="1025" spans="109:112" x14ac:dyDescent="0.35">
      <c r="DE1025" s="2"/>
      <c r="DF1025" s="2"/>
      <c r="DG1025" s="2"/>
      <c r="DH1025" s="2"/>
    </row>
    <row r="1026" spans="109:112" x14ac:dyDescent="0.35">
      <c r="DE1026" s="2"/>
      <c r="DF1026" s="2"/>
      <c r="DG1026" s="2"/>
      <c r="DH1026" s="2"/>
    </row>
    <row r="1027" spans="109:112" x14ac:dyDescent="0.35">
      <c r="DE1027" s="2"/>
      <c r="DF1027" s="2"/>
      <c r="DG1027" s="2"/>
      <c r="DH1027" s="2"/>
    </row>
    <row r="1028" spans="109:112" x14ac:dyDescent="0.35">
      <c r="DE1028" s="2"/>
      <c r="DF1028" s="2"/>
      <c r="DG1028" s="2"/>
      <c r="DH1028" s="2"/>
    </row>
    <row r="1029" spans="109:112" x14ac:dyDescent="0.35">
      <c r="DE1029" s="2"/>
      <c r="DF1029" s="2"/>
      <c r="DG1029" s="2"/>
      <c r="DH1029" s="2"/>
    </row>
    <row r="1030" spans="109:112" x14ac:dyDescent="0.35">
      <c r="DE1030" s="2"/>
      <c r="DF1030" s="2"/>
      <c r="DG1030" s="2"/>
      <c r="DH1030" s="2"/>
    </row>
    <row r="1031" spans="109:112" x14ac:dyDescent="0.35">
      <c r="DE1031" s="2"/>
      <c r="DF1031" s="2"/>
      <c r="DG1031" s="2"/>
      <c r="DH1031" s="2"/>
    </row>
    <row r="1032" spans="109:112" x14ac:dyDescent="0.35">
      <c r="DE1032" s="2"/>
      <c r="DF1032" s="2"/>
      <c r="DG1032" s="2"/>
      <c r="DH1032" s="2"/>
    </row>
    <row r="1033" spans="109:112" x14ac:dyDescent="0.35">
      <c r="DE1033" s="2"/>
      <c r="DF1033" s="2"/>
      <c r="DG1033" s="2"/>
      <c r="DH1033" s="2"/>
    </row>
    <row r="1034" spans="109:112" x14ac:dyDescent="0.35">
      <c r="DE1034" s="2"/>
      <c r="DF1034" s="2"/>
      <c r="DG1034" s="2"/>
      <c r="DH1034" s="2"/>
    </row>
    <row r="1035" spans="109:112" x14ac:dyDescent="0.35">
      <c r="DE1035" s="2"/>
      <c r="DF1035" s="2"/>
      <c r="DG1035" s="2"/>
      <c r="DH1035" s="2"/>
    </row>
    <row r="1036" spans="109:112" x14ac:dyDescent="0.35">
      <c r="DE1036" s="2"/>
      <c r="DF1036" s="2"/>
      <c r="DG1036" s="2"/>
      <c r="DH1036" s="2"/>
    </row>
    <row r="1037" spans="109:112" x14ac:dyDescent="0.35">
      <c r="DE1037" s="2"/>
      <c r="DF1037" s="2"/>
      <c r="DG1037" s="2"/>
      <c r="DH1037" s="2"/>
    </row>
    <row r="1038" spans="109:112" x14ac:dyDescent="0.35">
      <c r="DE1038" s="2"/>
      <c r="DF1038" s="2"/>
      <c r="DG1038" s="2"/>
      <c r="DH1038" s="2"/>
    </row>
    <row r="1039" spans="109:112" x14ac:dyDescent="0.35">
      <c r="DE1039" s="2"/>
      <c r="DF1039" s="2"/>
      <c r="DG1039" s="2"/>
      <c r="DH1039" s="2"/>
    </row>
    <row r="1040" spans="109:112" x14ac:dyDescent="0.35">
      <c r="DE1040" s="2"/>
      <c r="DF1040" s="2"/>
      <c r="DG1040" s="2"/>
      <c r="DH1040" s="2"/>
    </row>
    <row r="1041" spans="109:112" x14ac:dyDescent="0.35">
      <c r="DE1041" s="2"/>
      <c r="DF1041" s="2"/>
      <c r="DG1041" s="2"/>
      <c r="DH1041" s="2"/>
    </row>
    <row r="1042" spans="109:112" x14ac:dyDescent="0.35">
      <c r="DE1042" s="2"/>
      <c r="DF1042" s="2"/>
      <c r="DG1042" s="2"/>
      <c r="DH1042" s="2"/>
    </row>
    <row r="1043" spans="109:112" x14ac:dyDescent="0.35">
      <c r="DE1043" s="2"/>
      <c r="DF1043" s="2"/>
      <c r="DG1043" s="2"/>
      <c r="DH1043" s="2"/>
    </row>
    <row r="1044" spans="109:112" x14ac:dyDescent="0.35">
      <c r="DE1044" s="2"/>
      <c r="DF1044" s="2"/>
      <c r="DG1044" s="2"/>
      <c r="DH1044" s="2"/>
    </row>
    <row r="1045" spans="109:112" x14ac:dyDescent="0.35">
      <c r="DE1045" s="2"/>
      <c r="DF1045" s="2"/>
      <c r="DG1045" s="2"/>
      <c r="DH1045" s="2"/>
    </row>
    <row r="1046" spans="109:112" x14ac:dyDescent="0.35">
      <c r="DE1046" s="2"/>
      <c r="DF1046" s="2"/>
      <c r="DG1046" s="2"/>
      <c r="DH1046" s="2"/>
    </row>
    <row r="1047" spans="109:112" x14ac:dyDescent="0.35">
      <c r="DE1047" s="2"/>
      <c r="DF1047" s="2"/>
      <c r="DG1047" s="2"/>
      <c r="DH1047" s="2"/>
    </row>
    <row r="1048" spans="109:112" x14ac:dyDescent="0.35">
      <c r="DE1048" s="2"/>
      <c r="DF1048" s="2"/>
      <c r="DG1048" s="2"/>
      <c r="DH1048" s="2"/>
    </row>
    <row r="1049" spans="109:112" x14ac:dyDescent="0.35">
      <c r="DE1049" s="2"/>
      <c r="DF1049" s="2"/>
      <c r="DG1049" s="2"/>
      <c r="DH1049" s="2"/>
    </row>
    <row r="1050" spans="109:112" x14ac:dyDescent="0.35">
      <c r="DE1050" s="2"/>
      <c r="DF1050" s="2"/>
      <c r="DG1050" s="2"/>
      <c r="DH1050" s="2"/>
    </row>
    <row r="1051" spans="109:112" x14ac:dyDescent="0.35">
      <c r="DE1051" s="2"/>
      <c r="DF1051" s="2"/>
      <c r="DG1051" s="2"/>
      <c r="DH1051" s="2"/>
    </row>
    <row r="1052" spans="109:112" x14ac:dyDescent="0.35">
      <c r="DE1052" s="2"/>
      <c r="DF1052" s="2"/>
      <c r="DG1052" s="2"/>
      <c r="DH1052" s="2"/>
    </row>
    <row r="1053" spans="109:112" x14ac:dyDescent="0.35">
      <c r="DE1053" s="2"/>
      <c r="DF1053" s="2"/>
      <c r="DG1053" s="2"/>
      <c r="DH1053" s="2"/>
    </row>
    <row r="1054" spans="109:112" x14ac:dyDescent="0.35">
      <c r="DE1054" s="2"/>
      <c r="DF1054" s="2"/>
      <c r="DG1054" s="2"/>
      <c r="DH1054" s="2"/>
    </row>
    <row r="1055" spans="109:112" x14ac:dyDescent="0.35">
      <c r="DE1055" s="2"/>
      <c r="DF1055" s="2"/>
      <c r="DG1055" s="2"/>
      <c r="DH1055" s="2"/>
    </row>
    <row r="1056" spans="109:112" x14ac:dyDescent="0.35">
      <c r="DE1056" s="2"/>
      <c r="DF1056" s="2"/>
      <c r="DG1056" s="2"/>
      <c r="DH1056" s="2"/>
    </row>
    <row r="1057" spans="109:112" x14ac:dyDescent="0.35">
      <c r="DE1057" s="2"/>
      <c r="DF1057" s="2"/>
      <c r="DG1057" s="2"/>
      <c r="DH1057" s="2"/>
    </row>
    <row r="1058" spans="109:112" x14ac:dyDescent="0.35">
      <c r="DE1058" s="2"/>
      <c r="DF1058" s="2"/>
      <c r="DG1058" s="2"/>
      <c r="DH1058" s="2"/>
    </row>
    <row r="1059" spans="109:112" x14ac:dyDescent="0.35">
      <c r="DE1059" s="2"/>
      <c r="DF1059" s="2"/>
      <c r="DG1059" s="2"/>
      <c r="DH1059" s="2"/>
    </row>
    <row r="1060" spans="109:112" x14ac:dyDescent="0.35">
      <c r="DE1060" s="2"/>
      <c r="DF1060" s="2"/>
      <c r="DG1060" s="2"/>
      <c r="DH1060" s="2"/>
    </row>
    <row r="1061" spans="109:112" x14ac:dyDescent="0.35">
      <c r="DE1061" s="2"/>
      <c r="DF1061" s="2"/>
      <c r="DG1061" s="2"/>
      <c r="DH1061" s="2"/>
    </row>
    <row r="1062" spans="109:112" x14ac:dyDescent="0.35">
      <c r="DE1062" s="2"/>
      <c r="DF1062" s="2"/>
      <c r="DG1062" s="2"/>
      <c r="DH1062" s="2"/>
    </row>
    <row r="1063" spans="109:112" x14ac:dyDescent="0.35">
      <c r="DE1063" s="2"/>
      <c r="DF1063" s="2"/>
      <c r="DG1063" s="2"/>
      <c r="DH1063" s="2"/>
    </row>
    <row r="1064" spans="109:112" x14ac:dyDescent="0.35">
      <c r="DE1064" s="2"/>
      <c r="DF1064" s="2"/>
      <c r="DG1064" s="2"/>
      <c r="DH1064" s="2"/>
    </row>
    <row r="1065" spans="109:112" x14ac:dyDescent="0.35">
      <c r="DE1065" s="2"/>
      <c r="DF1065" s="2"/>
      <c r="DG1065" s="2"/>
      <c r="DH1065" s="2"/>
    </row>
    <row r="1066" spans="109:112" x14ac:dyDescent="0.35">
      <c r="DE1066" s="2"/>
      <c r="DF1066" s="2"/>
      <c r="DG1066" s="2"/>
      <c r="DH1066" s="2"/>
    </row>
    <row r="1067" spans="109:112" x14ac:dyDescent="0.35">
      <c r="DE1067" s="2"/>
      <c r="DF1067" s="2"/>
      <c r="DG1067" s="2"/>
      <c r="DH1067" s="2"/>
    </row>
    <row r="1068" spans="109:112" x14ac:dyDescent="0.35">
      <c r="DE1068" s="2"/>
      <c r="DF1068" s="2"/>
      <c r="DG1068" s="2"/>
      <c r="DH1068" s="2"/>
    </row>
    <row r="1069" spans="109:112" x14ac:dyDescent="0.35">
      <c r="DE1069" s="2"/>
      <c r="DF1069" s="2"/>
      <c r="DG1069" s="2"/>
      <c r="DH1069" s="2"/>
    </row>
    <row r="1070" spans="109:112" x14ac:dyDescent="0.35">
      <c r="DE1070" s="2"/>
      <c r="DF1070" s="2"/>
      <c r="DG1070" s="2"/>
      <c r="DH1070" s="2"/>
    </row>
    <row r="1071" spans="109:112" x14ac:dyDescent="0.35">
      <c r="DE1071" s="2"/>
      <c r="DF1071" s="2"/>
      <c r="DG1071" s="2"/>
      <c r="DH1071" s="2"/>
    </row>
    <row r="1072" spans="109:112" x14ac:dyDescent="0.35">
      <c r="DE1072" s="2"/>
      <c r="DF1072" s="2"/>
      <c r="DG1072" s="2"/>
      <c r="DH1072" s="2"/>
    </row>
    <row r="1073" spans="109:112" x14ac:dyDescent="0.35">
      <c r="DE1073" s="2"/>
      <c r="DF1073" s="2"/>
      <c r="DG1073" s="2"/>
      <c r="DH1073" s="2"/>
    </row>
    <row r="1074" spans="109:112" x14ac:dyDescent="0.35">
      <c r="DE1074" s="2"/>
      <c r="DF1074" s="2"/>
      <c r="DG1074" s="2"/>
      <c r="DH1074" s="2"/>
    </row>
    <row r="1075" spans="109:112" x14ac:dyDescent="0.35">
      <c r="DE1075" s="2"/>
      <c r="DF1075" s="2"/>
      <c r="DG1075" s="2"/>
      <c r="DH1075" s="2"/>
    </row>
    <row r="1076" spans="109:112" x14ac:dyDescent="0.35">
      <c r="DE1076" s="2"/>
      <c r="DF1076" s="2"/>
      <c r="DG1076" s="2"/>
      <c r="DH1076" s="2"/>
    </row>
    <row r="1077" spans="109:112" x14ac:dyDescent="0.35">
      <c r="DE1077" s="2"/>
      <c r="DF1077" s="2"/>
      <c r="DG1077" s="2"/>
      <c r="DH1077" s="2"/>
    </row>
    <row r="1078" spans="109:112" x14ac:dyDescent="0.35">
      <c r="DE1078" s="2"/>
      <c r="DF1078" s="2"/>
      <c r="DG1078" s="2"/>
      <c r="DH1078" s="2"/>
    </row>
    <row r="1079" spans="109:112" x14ac:dyDescent="0.35">
      <c r="DE1079" s="2"/>
      <c r="DF1079" s="2"/>
      <c r="DG1079" s="2"/>
      <c r="DH1079" s="2"/>
    </row>
    <row r="1080" spans="109:112" x14ac:dyDescent="0.35">
      <c r="DE1080" s="2"/>
      <c r="DF1080" s="2"/>
      <c r="DG1080" s="2"/>
      <c r="DH1080" s="2"/>
    </row>
    <row r="1081" spans="109:112" x14ac:dyDescent="0.35">
      <c r="DE1081" s="2"/>
      <c r="DF1081" s="2"/>
      <c r="DG1081" s="2"/>
      <c r="DH1081" s="2"/>
    </row>
    <row r="1082" spans="109:112" x14ac:dyDescent="0.35">
      <c r="DE1082" s="2"/>
      <c r="DF1082" s="2"/>
      <c r="DG1082" s="2"/>
      <c r="DH1082" s="2"/>
    </row>
    <row r="1083" spans="109:112" x14ac:dyDescent="0.35">
      <c r="DE1083" s="2"/>
      <c r="DF1083" s="2"/>
      <c r="DG1083" s="2"/>
      <c r="DH1083" s="2"/>
    </row>
    <row r="1084" spans="109:112" x14ac:dyDescent="0.35">
      <c r="DE1084" s="2"/>
      <c r="DF1084" s="2"/>
      <c r="DG1084" s="2"/>
      <c r="DH1084" s="2"/>
    </row>
    <row r="1085" spans="109:112" x14ac:dyDescent="0.35">
      <c r="DE1085" s="2"/>
      <c r="DF1085" s="2"/>
      <c r="DG1085" s="2"/>
      <c r="DH1085" s="2"/>
    </row>
    <row r="1086" spans="109:112" x14ac:dyDescent="0.35">
      <c r="DE1086" s="2"/>
      <c r="DF1086" s="2"/>
      <c r="DG1086" s="2"/>
      <c r="DH1086" s="2"/>
    </row>
    <row r="1087" spans="109:112" x14ac:dyDescent="0.35">
      <c r="DE1087" s="2"/>
      <c r="DF1087" s="2"/>
      <c r="DG1087" s="2"/>
      <c r="DH1087" s="2"/>
    </row>
    <row r="1088" spans="109:112" x14ac:dyDescent="0.35">
      <c r="DE1088" s="2"/>
      <c r="DF1088" s="2"/>
      <c r="DG1088" s="2"/>
      <c r="DH1088" s="2"/>
    </row>
    <row r="1089" spans="109:112" x14ac:dyDescent="0.35">
      <c r="DE1089" s="2"/>
      <c r="DF1089" s="2"/>
      <c r="DG1089" s="2"/>
      <c r="DH1089" s="2"/>
    </row>
    <row r="1090" spans="109:112" x14ac:dyDescent="0.35">
      <c r="DE1090" s="2"/>
      <c r="DF1090" s="2"/>
      <c r="DG1090" s="2"/>
      <c r="DH1090" s="2"/>
    </row>
    <row r="1091" spans="109:112" x14ac:dyDescent="0.35">
      <c r="DE1091" s="2"/>
      <c r="DF1091" s="2"/>
      <c r="DG1091" s="2"/>
      <c r="DH1091" s="2"/>
    </row>
    <row r="1092" spans="109:112" x14ac:dyDescent="0.35">
      <c r="DE1092" s="2"/>
      <c r="DF1092" s="2"/>
      <c r="DG1092" s="2"/>
      <c r="DH1092" s="2"/>
    </row>
    <row r="1093" spans="109:112" x14ac:dyDescent="0.35">
      <c r="DE1093" s="2"/>
      <c r="DF1093" s="2"/>
      <c r="DG1093" s="2"/>
      <c r="DH1093" s="2"/>
    </row>
    <row r="1094" spans="109:112" x14ac:dyDescent="0.35">
      <c r="DE1094" s="2"/>
      <c r="DF1094" s="2"/>
      <c r="DG1094" s="2"/>
      <c r="DH1094" s="2"/>
    </row>
    <row r="1095" spans="109:112" x14ac:dyDescent="0.35">
      <c r="DE1095" s="2"/>
      <c r="DF1095" s="2"/>
      <c r="DG1095" s="2"/>
      <c r="DH1095" s="2"/>
    </row>
    <row r="1096" spans="109:112" x14ac:dyDescent="0.35">
      <c r="DE1096" s="2"/>
      <c r="DF1096" s="2"/>
      <c r="DG1096" s="2"/>
      <c r="DH1096" s="2"/>
    </row>
    <row r="1097" spans="109:112" x14ac:dyDescent="0.35">
      <c r="DE1097" s="2"/>
      <c r="DF1097" s="2"/>
      <c r="DG1097" s="2"/>
      <c r="DH1097" s="2"/>
    </row>
    <row r="1098" spans="109:112" x14ac:dyDescent="0.35">
      <c r="DE1098" s="2"/>
      <c r="DF1098" s="2"/>
      <c r="DG1098" s="2"/>
      <c r="DH1098" s="2"/>
    </row>
    <row r="1099" spans="109:112" x14ac:dyDescent="0.35">
      <c r="DE1099" s="2"/>
      <c r="DF1099" s="2"/>
      <c r="DG1099" s="2"/>
      <c r="DH1099" s="2"/>
    </row>
    <row r="1100" spans="109:112" x14ac:dyDescent="0.35">
      <c r="DE1100" s="2"/>
      <c r="DF1100" s="2"/>
      <c r="DG1100" s="2"/>
      <c r="DH1100" s="2"/>
    </row>
    <row r="1101" spans="109:112" x14ac:dyDescent="0.35">
      <c r="DE1101" s="2"/>
      <c r="DF1101" s="2"/>
      <c r="DG1101" s="2"/>
      <c r="DH1101" s="2"/>
    </row>
    <row r="1102" spans="109:112" x14ac:dyDescent="0.35">
      <c r="DE1102" s="2"/>
      <c r="DF1102" s="2"/>
      <c r="DG1102" s="2"/>
      <c r="DH1102" s="2"/>
    </row>
    <row r="1103" spans="109:112" x14ac:dyDescent="0.35">
      <c r="DE1103" s="2"/>
      <c r="DF1103" s="2"/>
      <c r="DG1103" s="2"/>
      <c r="DH1103" s="2"/>
    </row>
    <row r="1104" spans="109:112" x14ac:dyDescent="0.35">
      <c r="DE1104" s="2"/>
      <c r="DF1104" s="2"/>
      <c r="DG1104" s="2"/>
      <c r="DH1104" s="2"/>
    </row>
    <row r="1105" spans="109:112" x14ac:dyDescent="0.35">
      <c r="DE1105" s="2"/>
      <c r="DF1105" s="2"/>
      <c r="DG1105" s="2"/>
      <c r="DH1105" s="2"/>
    </row>
    <row r="1106" spans="109:112" x14ac:dyDescent="0.35">
      <c r="DE1106" s="2"/>
      <c r="DF1106" s="2"/>
      <c r="DG1106" s="2"/>
      <c r="DH1106" s="2"/>
    </row>
    <row r="1107" spans="109:112" x14ac:dyDescent="0.35">
      <c r="DE1107" s="2"/>
      <c r="DF1107" s="2"/>
      <c r="DG1107" s="2"/>
      <c r="DH1107" s="2"/>
    </row>
    <row r="1108" spans="109:112" x14ac:dyDescent="0.35">
      <c r="DE1108" s="2"/>
      <c r="DF1108" s="2"/>
      <c r="DG1108" s="2"/>
      <c r="DH1108" s="2"/>
    </row>
    <row r="1109" spans="109:112" x14ac:dyDescent="0.35">
      <c r="DE1109" s="2"/>
      <c r="DF1109" s="2"/>
      <c r="DG1109" s="2"/>
      <c r="DH1109" s="2"/>
    </row>
    <row r="1110" spans="109:112" x14ac:dyDescent="0.35">
      <c r="DE1110" s="2"/>
      <c r="DF1110" s="2"/>
      <c r="DG1110" s="2"/>
      <c r="DH1110" s="2"/>
    </row>
    <row r="1111" spans="109:112" x14ac:dyDescent="0.35">
      <c r="DE1111" s="2"/>
      <c r="DF1111" s="2"/>
      <c r="DG1111" s="2"/>
      <c r="DH1111" s="2"/>
    </row>
    <row r="1112" spans="109:112" x14ac:dyDescent="0.35">
      <c r="DE1112" s="2"/>
      <c r="DF1112" s="2"/>
      <c r="DG1112" s="2"/>
      <c r="DH1112" s="2"/>
    </row>
    <row r="1113" spans="109:112" x14ac:dyDescent="0.35">
      <c r="DE1113" s="2"/>
      <c r="DF1113" s="2"/>
      <c r="DG1113" s="2"/>
      <c r="DH1113" s="2"/>
    </row>
    <row r="1114" spans="109:112" x14ac:dyDescent="0.35">
      <c r="DE1114" s="2"/>
      <c r="DF1114" s="2"/>
      <c r="DG1114" s="2"/>
      <c r="DH1114" s="2"/>
    </row>
    <row r="1115" spans="109:112" x14ac:dyDescent="0.35">
      <c r="DE1115" s="2"/>
      <c r="DF1115" s="2"/>
      <c r="DG1115" s="2"/>
      <c r="DH1115" s="2"/>
    </row>
    <row r="1116" spans="109:112" x14ac:dyDescent="0.35">
      <c r="DE1116" s="2"/>
      <c r="DF1116" s="2"/>
      <c r="DG1116" s="2"/>
      <c r="DH1116" s="2"/>
    </row>
    <row r="1117" spans="109:112" x14ac:dyDescent="0.35">
      <c r="DE1117" s="2"/>
      <c r="DF1117" s="2"/>
      <c r="DG1117" s="2"/>
      <c r="DH1117" s="2"/>
    </row>
    <row r="1118" spans="109:112" x14ac:dyDescent="0.35">
      <c r="DE1118" s="2"/>
      <c r="DF1118" s="2"/>
      <c r="DG1118" s="2"/>
      <c r="DH1118" s="2"/>
    </row>
    <row r="1119" spans="109:112" x14ac:dyDescent="0.35">
      <c r="DE1119" s="2"/>
      <c r="DF1119" s="2"/>
      <c r="DG1119" s="2"/>
      <c r="DH1119" s="2"/>
    </row>
    <row r="1120" spans="109:112" x14ac:dyDescent="0.35">
      <c r="DE1120" s="2"/>
      <c r="DF1120" s="2"/>
      <c r="DG1120" s="2"/>
      <c r="DH1120" s="2"/>
    </row>
    <row r="1121" spans="109:112" x14ac:dyDescent="0.35">
      <c r="DE1121" s="2"/>
      <c r="DF1121" s="2"/>
      <c r="DG1121" s="2"/>
      <c r="DH1121" s="2"/>
    </row>
    <row r="1122" spans="109:112" x14ac:dyDescent="0.35">
      <c r="DE1122" s="2"/>
      <c r="DF1122" s="2"/>
      <c r="DG1122" s="2"/>
      <c r="DH1122" s="2"/>
    </row>
    <row r="1123" spans="109:112" x14ac:dyDescent="0.35">
      <c r="DE1123" s="2"/>
      <c r="DF1123" s="2"/>
      <c r="DG1123" s="2"/>
      <c r="DH1123" s="2"/>
    </row>
    <row r="1124" spans="109:112" x14ac:dyDescent="0.35">
      <c r="DE1124" s="2"/>
      <c r="DF1124" s="2"/>
      <c r="DG1124" s="2"/>
      <c r="DH1124" s="2"/>
    </row>
    <row r="1125" spans="109:112" x14ac:dyDescent="0.35">
      <c r="DE1125" s="2"/>
      <c r="DF1125" s="2"/>
      <c r="DG1125" s="2"/>
      <c r="DH1125" s="2"/>
    </row>
    <row r="1126" spans="109:112" x14ac:dyDescent="0.35">
      <c r="DE1126" s="2"/>
      <c r="DF1126" s="2"/>
      <c r="DG1126" s="2"/>
      <c r="DH1126" s="2"/>
    </row>
    <row r="1127" spans="109:112" x14ac:dyDescent="0.35">
      <c r="DE1127" s="2"/>
      <c r="DF1127" s="2"/>
      <c r="DG1127" s="2"/>
      <c r="DH1127" s="2"/>
    </row>
    <row r="1128" spans="109:112" x14ac:dyDescent="0.35">
      <c r="DE1128" s="2"/>
      <c r="DF1128" s="2"/>
      <c r="DG1128" s="2"/>
      <c r="DH1128" s="2"/>
    </row>
    <row r="1129" spans="109:112" x14ac:dyDescent="0.35">
      <c r="DE1129" s="2"/>
      <c r="DF1129" s="2"/>
      <c r="DG1129" s="2"/>
      <c r="DH1129" s="2"/>
    </row>
    <row r="1130" spans="109:112" x14ac:dyDescent="0.35">
      <c r="DE1130" s="2"/>
      <c r="DF1130" s="2"/>
      <c r="DG1130" s="2"/>
      <c r="DH1130" s="2"/>
    </row>
    <row r="1131" spans="109:112" x14ac:dyDescent="0.35">
      <c r="DE1131" s="2"/>
      <c r="DF1131" s="2"/>
      <c r="DG1131" s="2"/>
      <c r="DH1131" s="2"/>
    </row>
    <row r="1132" spans="109:112" x14ac:dyDescent="0.35">
      <c r="DE1132" s="2"/>
      <c r="DF1132" s="2"/>
      <c r="DG1132" s="2"/>
      <c r="DH1132" s="2"/>
    </row>
    <row r="1133" spans="109:112" x14ac:dyDescent="0.35">
      <c r="DE1133" s="2"/>
      <c r="DF1133" s="2"/>
      <c r="DG1133" s="2"/>
      <c r="DH1133" s="2"/>
    </row>
    <row r="1134" spans="109:112" x14ac:dyDescent="0.35">
      <c r="DE1134" s="2"/>
      <c r="DF1134" s="2"/>
      <c r="DG1134" s="2"/>
      <c r="DH1134" s="2"/>
    </row>
    <row r="1135" spans="109:112" x14ac:dyDescent="0.35">
      <c r="DE1135" s="2"/>
      <c r="DF1135" s="2"/>
      <c r="DG1135" s="2"/>
      <c r="DH1135" s="2"/>
    </row>
    <row r="1136" spans="109:112" x14ac:dyDescent="0.35">
      <c r="DE1136" s="2"/>
      <c r="DF1136" s="2"/>
      <c r="DG1136" s="2"/>
      <c r="DH1136" s="2"/>
    </row>
    <row r="1137" spans="109:112" x14ac:dyDescent="0.35">
      <c r="DE1137" s="2"/>
      <c r="DF1137" s="2"/>
      <c r="DG1137" s="2"/>
      <c r="DH1137" s="2"/>
    </row>
    <row r="1138" spans="109:112" x14ac:dyDescent="0.35">
      <c r="DE1138" s="2"/>
      <c r="DF1138" s="2"/>
      <c r="DG1138" s="2"/>
      <c r="DH1138" s="2"/>
    </row>
    <row r="1139" spans="109:112" x14ac:dyDescent="0.35">
      <c r="DE1139" s="2"/>
      <c r="DF1139" s="2"/>
      <c r="DG1139" s="2"/>
      <c r="DH1139" s="2"/>
    </row>
    <row r="1140" spans="109:112" x14ac:dyDescent="0.35">
      <c r="DE1140" s="2"/>
      <c r="DF1140" s="2"/>
      <c r="DG1140" s="2"/>
      <c r="DH1140" s="2"/>
    </row>
    <row r="1141" spans="109:112" x14ac:dyDescent="0.35">
      <c r="DE1141" s="2"/>
      <c r="DF1141" s="2"/>
      <c r="DG1141" s="2"/>
      <c r="DH1141" s="2"/>
    </row>
    <row r="1142" spans="109:112" x14ac:dyDescent="0.35">
      <c r="DE1142" s="2"/>
      <c r="DF1142" s="2"/>
      <c r="DG1142" s="2"/>
      <c r="DH1142" s="2"/>
    </row>
    <row r="1143" spans="109:112" x14ac:dyDescent="0.35">
      <c r="DE1143" s="2"/>
      <c r="DF1143" s="2"/>
      <c r="DG1143" s="2"/>
      <c r="DH1143" s="2"/>
    </row>
    <row r="1144" spans="109:112" x14ac:dyDescent="0.35">
      <c r="DE1144" s="2"/>
      <c r="DF1144" s="2"/>
      <c r="DG1144" s="2"/>
      <c r="DH1144" s="2"/>
    </row>
    <row r="1145" spans="109:112" x14ac:dyDescent="0.35">
      <c r="DE1145" s="2"/>
      <c r="DF1145" s="2"/>
      <c r="DG1145" s="2"/>
      <c r="DH1145" s="2"/>
    </row>
    <row r="1146" spans="109:112" x14ac:dyDescent="0.35">
      <c r="DE1146" s="2"/>
      <c r="DF1146" s="2"/>
      <c r="DG1146" s="2"/>
      <c r="DH1146" s="2"/>
    </row>
    <row r="1147" spans="109:112" x14ac:dyDescent="0.35">
      <c r="DE1147" s="2"/>
      <c r="DF1147" s="2"/>
      <c r="DG1147" s="2"/>
      <c r="DH1147" s="2"/>
    </row>
    <row r="1148" spans="109:112" x14ac:dyDescent="0.35">
      <c r="DE1148" s="2"/>
      <c r="DF1148" s="2"/>
      <c r="DG1148" s="2"/>
      <c r="DH1148" s="2"/>
    </row>
    <row r="1149" spans="109:112" x14ac:dyDescent="0.35">
      <c r="DE1149" s="2"/>
      <c r="DF1149" s="2"/>
      <c r="DG1149" s="2"/>
      <c r="DH1149" s="2"/>
    </row>
    <row r="1150" spans="109:112" x14ac:dyDescent="0.35">
      <c r="DE1150" s="2"/>
      <c r="DF1150" s="2"/>
      <c r="DG1150" s="2"/>
      <c r="DH1150" s="2"/>
    </row>
    <row r="1151" spans="109:112" x14ac:dyDescent="0.35">
      <c r="DE1151" s="2"/>
      <c r="DF1151" s="2"/>
      <c r="DG1151" s="2"/>
      <c r="DH1151" s="2"/>
    </row>
    <row r="1152" spans="109:112" x14ac:dyDescent="0.35">
      <c r="DE1152" s="2"/>
      <c r="DF1152" s="2"/>
      <c r="DG1152" s="2"/>
      <c r="DH1152" s="2"/>
    </row>
    <row r="1153" spans="109:112" x14ac:dyDescent="0.35">
      <c r="DE1153" s="2"/>
      <c r="DF1153" s="2"/>
      <c r="DG1153" s="2"/>
      <c r="DH1153" s="2"/>
    </row>
    <row r="1154" spans="109:112" x14ac:dyDescent="0.35">
      <c r="DE1154" s="2"/>
      <c r="DF1154" s="2"/>
      <c r="DG1154" s="2"/>
      <c r="DH1154" s="2"/>
    </row>
    <row r="1155" spans="109:112" x14ac:dyDescent="0.35">
      <c r="DE1155" s="2"/>
      <c r="DF1155" s="2"/>
      <c r="DG1155" s="2"/>
      <c r="DH1155" s="2"/>
    </row>
    <row r="1156" spans="109:112" x14ac:dyDescent="0.35">
      <c r="DE1156" s="2"/>
      <c r="DF1156" s="2"/>
      <c r="DG1156" s="2"/>
      <c r="DH1156" s="2"/>
    </row>
    <row r="1157" spans="109:112" x14ac:dyDescent="0.35">
      <c r="DE1157" s="2"/>
      <c r="DF1157" s="2"/>
      <c r="DG1157" s="2"/>
      <c r="DH1157" s="2"/>
    </row>
    <row r="1158" spans="109:112" x14ac:dyDescent="0.35">
      <c r="DE1158" s="2"/>
      <c r="DF1158" s="2"/>
      <c r="DG1158" s="2"/>
      <c r="DH1158" s="2"/>
    </row>
    <row r="1159" spans="109:112" x14ac:dyDescent="0.35">
      <c r="DE1159" s="2"/>
      <c r="DF1159" s="2"/>
      <c r="DG1159" s="2"/>
      <c r="DH1159" s="2"/>
    </row>
    <row r="1160" spans="109:112" x14ac:dyDescent="0.35">
      <c r="DE1160" s="2"/>
      <c r="DF1160" s="2"/>
      <c r="DG1160" s="2"/>
      <c r="DH1160" s="2"/>
    </row>
    <row r="1161" spans="109:112" x14ac:dyDescent="0.35">
      <c r="DE1161" s="2"/>
      <c r="DF1161" s="2"/>
      <c r="DG1161" s="2"/>
      <c r="DH1161" s="2"/>
    </row>
    <row r="1162" spans="109:112" x14ac:dyDescent="0.35">
      <c r="DE1162" s="2"/>
      <c r="DF1162" s="2"/>
      <c r="DG1162" s="2"/>
      <c r="DH1162" s="2"/>
    </row>
    <row r="1163" spans="109:112" x14ac:dyDescent="0.35">
      <c r="DE1163" s="2"/>
      <c r="DF1163" s="2"/>
      <c r="DG1163" s="2"/>
      <c r="DH1163" s="2"/>
    </row>
    <row r="1164" spans="109:112" x14ac:dyDescent="0.35">
      <c r="DE1164" s="2"/>
      <c r="DF1164" s="2"/>
      <c r="DG1164" s="2"/>
      <c r="DH1164" s="2"/>
    </row>
    <row r="1165" spans="109:112" x14ac:dyDescent="0.35">
      <c r="DE1165" s="2"/>
      <c r="DF1165" s="2"/>
      <c r="DG1165" s="2"/>
      <c r="DH1165" s="2"/>
    </row>
    <row r="1166" spans="109:112" x14ac:dyDescent="0.35">
      <c r="DE1166" s="2"/>
      <c r="DF1166" s="2"/>
      <c r="DG1166" s="2"/>
      <c r="DH1166" s="2"/>
    </row>
    <row r="1167" spans="109:112" x14ac:dyDescent="0.35">
      <c r="DE1167" s="2"/>
      <c r="DF1167" s="2"/>
      <c r="DG1167" s="2"/>
      <c r="DH1167" s="2"/>
    </row>
    <row r="1168" spans="109:112" x14ac:dyDescent="0.35">
      <c r="DE1168" s="2"/>
      <c r="DF1168" s="2"/>
      <c r="DG1168" s="2"/>
      <c r="DH1168" s="2"/>
    </row>
    <row r="1169" spans="109:112" x14ac:dyDescent="0.35">
      <c r="DE1169" s="2"/>
      <c r="DF1169" s="2"/>
      <c r="DG1169" s="2"/>
      <c r="DH1169" s="2"/>
    </row>
    <row r="1170" spans="109:112" x14ac:dyDescent="0.35">
      <c r="DE1170" s="2"/>
      <c r="DF1170" s="2"/>
      <c r="DG1170" s="2"/>
      <c r="DH1170" s="2"/>
    </row>
    <row r="1171" spans="109:112" x14ac:dyDescent="0.35">
      <c r="DE1171" s="2"/>
      <c r="DF1171" s="2"/>
      <c r="DG1171" s="2"/>
      <c r="DH1171" s="2"/>
    </row>
    <row r="1172" spans="109:112" x14ac:dyDescent="0.35">
      <c r="DE1172" s="2"/>
      <c r="DF1172" s="2"/>
      <c r="DG1172" s="2"/>
      <c r="DH1172" s="2"/>
    </row>
    <row r="1173" spans="109:112" x14ac:dyDescent="0.35">
      <c r="DE1173" s="2"/>
      <c r="DF1173" s="2"/>
      <c r="DG1173" s="2"/>
      <c r="DH1173" s="2"/>
    </row>
    <row r="1174" spans="109:112" x14ac:dyDescent="0.35">
      <c r="DE1174" s="2"/>
      <c r="DF1174" s="2"/>
      <c r="DG1174" s="2"/>
      <c r="DH1174" s="2"/>
    </row>
    <row r="1175" spans="109:112" x14ac:dyDescent="0.35">
      <c r="DE1175" s="2"/>
      <c r="DF1175" s="2"/>
      <c r="DG1175" s="2"/>
      <c r="DH1175" s="2"/>
    </row>
    <row r="1176" spans="109:112" x14ac:dyDescent="0.35">
      <c r="DE1176" s="2"/>
      <c r="DF1176" s="2"/>
      <c r="DG1176" s="2"/>
      <c r="DH1176" s="2"/>
    </row>
    <row r="1177" spans="109:112" x14ac:dyDescent="0.35">
      <c r="DE1177" s="2"/>
      <c r="DF1177" s="2"/>
      <c r="DG1177" s="2"/>
      <c r="DH1177" s="2"/>
    </row>
    <row r="1178" spans="109:112" x14ac:dyDescent="0.35">
      <c r="DE1178" s="2"/>
      <c r="DF1178" s="2"/>
      <c r="DG1178" s="2"/>
      <c r="DH1178" s="2"/>
    </row>
    <row r="1179" spans="109:112" x14ac:dyDescent="0.35">
      <c r="DE1179" s="2"/>
      <c r="DF1179" s="2"/>
      <c r="DG1179" s="2"/>
      <c r="DH1179" s="2"/>
    </row>
    <row r="1180" spans="109:112" x14ac:dyDescent="0.35">
      <c r="DE1180" s="2"/>
      <c r="DF1180" s="2"/>
      <c r="DG1180" s="2"/>
      <c r="DH1180" s="2"/>
    </row>
    <row r="1181" spans="109:112" x14ac:dyDescent="0.35">
      <c r="DE1181" s="2"/>
      <c r="DF1181" s="2"/>
      <c r="DG1181" s="2"/>
      <c r="DH1181" s="2"/>
    </row>
    <row r="1182" spans="109:112" x14ac:dyDescent="0.35">
      <c r="DE1182" s="2"/>
      <c r="DF1182" s="2"/>
      <c r="DG1182" s="2"/>
      <c r="DH1182" s="2"/>
    </row>
    <row r="1183" spans="109:112" x14ac:dyDescent="0.35">
      <c r="DE1183" s="2"/>
      <c r="DF1183" s="2"/>
      <c r="DG1183" s="2"/>
      <c r="DH1183" s="2"/>
    </row>
    <row r="1184" spans="109:112" x14ac:dyDescent="0.35">
      <c r="DE1184" s="2"/>
      <c r="DF1184" s="2"/>
      <c r="DG1184" s="2"/>
      <c r="DH1184" s="2"/>
    </row>
    <row r="1185" spans="109:112" x14ac:dyDescent="0.35">
      <c r="DE1185" s="2"/>
      <c r="DF1185" s="2"/>
      <c r="DG1185" s="2"/>
      <c r="DH1185" s="2"/>
    </row>
    <row r="1186" spans="109:112" x14ac:dyDescent="0.35">
      <c r="DE1186" s="2"/>
      <c r="DF1186" s="2"/>
      <c r="DG1186" s="2"/>
      <c r="DH1186" s="2"/>
    </row>
    <row r="1187" spans="109:112" x14ac:dyDescent="0.35">
      <c r="DE1187" s="2"/>
      <c r="DF1187" s="2"/>
      <c r="DG1187" s="2"/>
      <c r="DH1187" s="2"/>
    </row>
    <row r="1188" spans="109:112" x14ac:dyDescent="0.35">
      <c r="DE1188" s="2"/>
      <c r="DF1188" s="2"/>
      <c r="DG1188" s="2"/>
      <c r="DH1188" s="2"/>
    </row>
    <row r="1189" spans="109:112" x14ac:dyDescent="0.35">
      <c r="DE1189" s="2"/>
      <c r="DF1189" s="2"/>
      <c r="DG1189" s="2"/>
      <c r="DH1189" s="2"/>
    </row>
    <row r="1190" spans="109:112" x14ac:dyDescent="0.35">
      <c r="DE1190" s="2"/>
      <c r="DF1190" s="2"/>
      <c r="DG1190" s="2"/>
      <c r="DH1190" s="2"/>
    </row>
    <row r="1191" spans="109:112" x14ac:dyDescent="0.35">
      <c r="DE1191" s="2"/>
      <c r="DF1191" s="2"/>
      <c r="DG1191" s="2"/>
      <c r="DH1191" s="2"/>
    </row>
    <row r="1192" spans="109:112" x14ac:dyDescent="0.35">
      <c r="DE1192" s="2"/>
      <c r="DF1192" s="2"/>
      <c r="DG1192" s="2"/>
      <c r="DH1192" s="2"/>
    </row>
    <row r="1193" spans="109:112" x14ac:dyDescent="0.35">
      <c r="DE1193" s="2"/>
      <c r="DF1193" s="2"/>
      <c r="DG1193" s="2"/>
      <c r="DH1193" s="2"/>
    </row>
    <row r="1194" spans="109:112" x14ac:dyDescent="0.35">
      <c r="DE1194" s="2"/>
      <c r="DF1194" s="2"/>
      <c r="DG1194" s="2"/>
      <c r="DH1194" s="2"/>
    </row>
    <row r="1195" spans="109:112" x14ac:dyDescent="0.35">
      <c r="DE1195" s="2"/>
      <c r="DF1195" s="2"/>
      <c r="DG1195" s="2"/>
      <c r="DH1195" s="2"/>
    </row>
    <row r="1196" spans="109:112" x14ac:dyDescent="0.35">
      <c r="DE1196" s="2"/>
      <c r="DF1196" s="2"/>
      <c r="DG1196" s="2"/>
      <c r="DH1196" s="2"/>
    </row>
    <row r="1197" spans="109:112" x14ac:dyDescent="0.35">
      <c r="DE1197" s="2"/>
      <c r="DF1197" s="2"/>
      <c r="DG1197" s="2"/>
      <c r="DH1197" s="2"/>
    </row>
    <row r="1198" spans="109:112" x14ac:dyDescent="0.35">
      <c r="DE1198" s="2"/>
      <c r="DF1198" s="2"/>
      <c r="DG1198" s="2"/>
      <c r="DH1198" s="2"/>
    </row>
    <row r="1199" spans="109:112" x14ac:dyDescent="0.35">
      <c r="DE1199" s="2"/>
      <c r="DF1199" s="2"/>
      <c r="DG1199" s="2"/>
      <c r="DH1199" s="2"/>
    </row>
    <row r="1200" spans="109:112" x14ac:dyDescent="0.35">
      <c r="DE1200" s="2"/>
      <c r="DF1200" s="2"/>
      <c r="DG1200" s="2"/>
      <c r="DH1200" s="2"/>
    </row>
    <row r="1201" spans="109:112" x14ac:dyDescent="0.35">
      <c r="DE1201" s="2"/>
      <c r="DF1201" s="2"/>
      <c r="DG1201" s="2"/>
      <c r="DH1201" s="2"/>
    </row>
    <row r="1202" spans="109:112" x14ac:dyDescent="0.35">
      <c r="DE1202" s="2"/>
      <c r="DF1202" s="2"/>
      <c r="DG1202" s="2"/>
      <c r="DH1202" s="2"/>
    </row>
    <row r="1203" spans="109:112" x14ac:dyDescent="0.35">
      <c r="DE1203" s="2"/>
      <c r="DF1203" s="2"/>
      <c r="DG1203" s="2"/>
      <c r="DH1203" s="2"/>
    </row>
    <row r="1204" spans="109:112" x14ac:dyDescent="0.35">
      <c r="DE1204" s="2"/>
      <c r="DF1204" s="2"/>
      <c r="DG1204" s="2"/>
      <c r="DH1204" s="2"/>
    </row>
    <row r="1205" spans="109:112" x14ac:dyDescent="0.35">
      <c r="DE1205" s="2"/>
      <c r="DF1205" s="2"/>
      <c r="DG1205" s="2"/>
      <c r="DH1205" s="2"/>
    </row>
    <row r="1206" spans="109:112" x14ac:dyDescent="0.35">
      <c r="DE1206" s="2"/>
      <c r="DF1206" s="2"/>
      <c r="DG1206" s="2"/>
      <c r="DH1206" s="2"/>
    </row>
    <row r="1207" spans="109:112" x14ac:dyDescent="0.35">
      <c r="DE1207" s="2"/>
      <c r="DF1207" s="2"/>
      <c r="DG1207" s="2"/>
      <c r="DH1207" s="2"/>
    </row>
    <row r="1208" spans="109:112" x14ac:dyDescent="0.35">
      <c r="DE1208" s="2"/>
      <c r="DF1208" s="2"/>
      <c r="DG1208" s="2"/>
      <c r="DH1208" s="2"/>
    </row>
    <row r="1209" spans="109:112" x14ac:dyDescent="0.35">
      <c r="DE1209" s="2"/>
      <c r="DF1209" s="2"/>
      <c r="DG1209" s="2"/>
      <c r="DH1209" s="2"/>
    </row>
    <row r="1210" spans="109:112" x14ac:dyDescent="0.35">
      <c r="DE1210" s="2"/>
      <c r="DF1210" s="2"/>
      <c r="DG1210" s="2"/>
      <c r="DH1210" s="2"/>
    </row>
    <row r="1211" spans="109:112" x14ac:dyDescent="0.35">
      <c r="DE1211" s="2"/>
      <c r="DF1211" s="2"/>
      <c r="DG1211" s="2"/>
      <c r="DH1211" s="2"/>
    </row>
    <row r="1212" spans="109:112" x14ac:dyDescent="0.35">
      <c r="DE1212" s="2"/>
      <c r="DF1212" s="2"/>
      <c r="DG1212" s="2"/>
      <c r="DH1212" s="2"/>
    </row>
    <row r="1213" spans="109:112" x14ac:dyDescent="0.35">
      <c r="DE1213" s="2"/>
      <c r="DF1213" s="2"/>
      <c r="DG1213" s="2"/>
      <c r="DH1213" s="2"/>
    </row>
    <row r="1214" spans="109:112" x14ac:dyDescent="0.35">
      <c r="DE1214" s="2"/>
      <c r="DF1214" s="2"/>
      <c r="DG1214" s="2"/>
      <c r="DH1214" s="2"/>
    </row>
    <row r="1215" spans="109:112" x14ac:dyDescent="0.35">
      <c r="DE1215" s="2"/>
      <c r="DF1215" s="2"/>
      <c r="DG1215" s="2"/>
      <c r="DH1215" s="2"/>
    </row>
    <row r="1216" spans="109:112" x14ac:dyDescent="0.35">
      <c r="DE1216" s="2"/>
      <c r="DF1216" s="2"/>
      <c r="DG1216" s="2"/>
      <c r="DH1216" s="2"/>
    </row>
    <row r="1217" spans="109:112" x14ac:dyDescent="0.35">
      <c r="DE1217" s="2"/>
      <c r="DF1217" s="2"/>
      <c r="DG1217" s="2"/>
      <c r="DH1217" s="2"/>
    </row>
    <row r="1218" spans="109:112" x14ac:dyDescent="0.35">
      <c r="DE1218" s="2"/>
      <c r="DF1218" s="2"/>
      <c r="DG1218" s="2"/>
      <c r="DH1218" s="2"/>
    </row>
    <row r="1219" spans="109:112" x14ac:dyDescent="0.35">
      <c r="DE1219" s="2"/>
      <c r="DF1219" s="2"/>
      <c r="DG1219" s="2"/>
      <c r="DH1219" s="2"/>
    </row>
    <row r="1220" spans="109:112" x14ac:dyDescent="0.35">
      <c r="DE1220" s="2"/>
      <c r="DF1220" s="2"/>
      <c r="DG1220" s="2"/>
      <c r="DH1220" s="2"/>
    </row>
    <row r="1221" spans="109:112" x14ac:dyDescent="0.35">
      <c r="DE1221" s="2"/>
      <c r="DF1221" s="2"/>
      <c r="DG1221" s="2"/>
      <c r="DH1221" s="2"/>
    </row>
    <row r="1222" spans="109:112" x14ac:dyDescent="0.35">
      <c r="DE1222" s="2"/>
      <c r="DF1222" s="2"/>
      <c r="DG1222" s="2"/>
      <c r="DH1222" s="2"/>
    </row>
    <row r="1223" spans="109:112" x14ac:dyDescent="0.35">
      <c r="DE1223" s="2"/>
      <c r="DF1223" s="2"/>
      <c r="DG1223" s="2"/>
      <c r="DH1223" s="2"/>
    </row>
    <row r="1224" spans="109:112" x14ac:dyDescent="0.35">
      <c r="DE1224" s="2"/>
      <c r="DF1224" s="2"/>
      <c r="DG1224" s="2"/>
      <c r="DH1224" s="2"/>
    </row>
    <row r="1225" spans="109:112" x14ac:dyDescent="0.35">
      <c r="DE1225" s="2"/>
      <c r="DF1225" s="2"/>
      <c r="DG1225" s="2"/>
      <c r="DH1225" s="2"/>
    </row>
    <row r="1226" spans="109:112" x14ac:dyDescent="0.35">
      <c r="DE1226" s="2"/>
      <c r="DF1226" s="2"/>
      <c r="DG1226" s="2"/>
      <c r="DH1226" s="2"/>
    </row>
    <row r="1227" spans="109:112" x14ac:dyDescent="0.35">
      <c r="DE1227" s="2"/>
      <c r="DF1227" s="2"/>
      <c r="DG1227" s="2"/>
      <c r="DH1227" s="2"/>
    </row>
    <row r="1228" spans="109:112" x14ac:dyDescent="0.35">
      <c r="DE1228" s="2"/>
      <c r="DF1228" s="2"/>
      <c r="DG1228" s="2"/>
      <c r="DH1228" s="2"/>
    </row>
    <row r="1229" spans="109:112" x14ac:dyDescent="0.35">
      <c r="DE1229" s="2"/>
      <c r="DF1229" s="2"/>
      <c r="DG1229" s="2"/>
      <c r="DH1229" s="2"/>
    </row>
    <row r="1230" spans="109:112" x14ac:dyDescent="0.35">
      <c r="DE1230" s="2"/>
      <c r="DF1230" s="2"/>
      <c r="DG1230" s="2"/>
      <c r="DH1230" s="2"/>
    </row>
    <row r="1231" spans="109:112" x14ac:dyDescent="0.35">
      <c r="DE1231" s="2"/>
      <c r="DF1231" s="2"/>
      <c r="DG1231" s="2"/>
      <c r="DH1231" s="2"/>
    </row>
    <row r="1232" spans="109:112" x14ac:dyDescent="0.35">
      <c r="DE1232" s="2"/>
      <c r="DF1232" s="2"/>
      <c r="DG1232" s="2"/>
      <c r="DH1232" s="2"/>
    </row>
    <row r="1233" spans="109:112" x14ac:dyDescent="0.35">
      <c r="DE1233" s="2"/>
      <c r="DF1233" s="2"/>
      <c r="DG1233" s="2"/>
      <c r="DH1233" s="2"/>
    </row>
    <row r="1234" spans="109:112" x14ac:dyDescent="0.35">
      <c r="DE1234" s="2"/>
      <c r="DF1234" s="2"/>
      <c r="DG1234" s="2"/>
      <c r="DH1234" s="2"/>
    </row>
    <row r="1235" spans="109:112" x14ac:dyDescent="0.35">
      <c r="DE1235" s="2"/>
      <c r="DF1235" s="2"/>
      <c r="DG1235" s="2"/>
      <c r="DH1235" s="2"/>
    </row>
    <row r="1236" spans="109:112" x14ac:dyDescent="0.35">
      <c r="DE1236" s="2"/>
      <c r="DF1236" s="2"/>
      <c r="DG1236" s="2"/>
      <c r="DH1236" s="2"/>
    </row>
    <row r="1237" spans="109:112" x14ac:dyDescent="0.35">
      <c r="DE1237" s="2"/>
      <c r="DF1237" s="2"/>
      <c r="DG1237" s="2"/>
      <c r="DH1237" s="2"/>
    </row>
    <row r="1238" spans="109:112" x14ac:dyDescent="0.35">
      <c r="DE1238" s="2"/>
      <c r="DF1238" s="2"/>
      <c r="DG1238" s="2"/>
      <c r="DH1238" s="2"/>
    </row>
    <row r="1239" spans="109:112" x14ac:dyDescent="0.35">
      <c r="DE1239" s="2"/>
      <c r="DF1239" s="2"/>
      <c r="DG1239" s="2"/>
      <c r="DH1239" s="2"/>
    </row>
    <row r="1240" spans="109:112" x14ac:dyDescent="0.35">
      <c r="DE1240" s="2"/>
      <c r="DF1240" s="2"/>
      <c r="DG1240" s="2"/>
      <c r="DH1240" s="2"/>
    </row>
    <row r="1241" spans="109:112" x14ac:dyDescent="0.35">
      <c r="DE1241" s="2"/>
      <c r="DF1241" s="2"/>
      <c r="DG1241" s="2"/>
      <c r="DH1241" s="2"/>
    </row>
    <row r="1242" spans="109:112" x14ac:dyDescent="0.35">
      <c r="DE1242" s="2"/>
      <c r="DF1242" s="2"/>
      <c r="DG1242" s="2"/>
      <c r="DH1242" s="2"/>
    </row>
    <row r="1243" spans="109:112" x14ac:dyDescent="0.35">
      <c r="DE1243" s="2"/>
      <c r="DF1243" s="2"/>
      <c r="DG1243" s="2"/>
      <c r="DH1243" s="2"/>
    </row>
    <row r="1244" spans="109:112" x14ac:dyDescent="0.35">
      <c r="DE1244" s="2"/>
      <c r="DF1244" s="2"/>
      <c r="DG1244" s="2"/>
      <c r="DH1244" s="2"/>
    </row>
    <row r="1245" spans="109:112" x14ac:dyDescent="0.35">
      <c r="DE1245" s="2"/>
      <c r="DF1245" s="2"/>
      <c r="DG1245" s="2"/>
      <c r="DH1245" s="2"/>
    </row>
    <row r="1246" spans="109:112" x14ac:dyDescent="0.35">
      <c r="DE1246" s="2"/>
      <c r="DF1246" s="2"/>
      <c r="DG1246" s="2"/>
      <c r="DH1246" s="2"/>
    </row>
    <row r="1247" spans="109:112" x14ac:dyDescent="0.35">
      <c r="DE1247" s="2"/>
      <c r="DF1247" s="2"/>
      <c r="DG1247" s="2"/>
      <c r="DH1247" s="2"/>
    </row>
    <row r="1248" spans="109:112" x14ac:dyDescent="0.35">
      <c r="DE1248" s="2"/>
      <c r="DF1248" s="2"/>
      <c r="DG1248" s="2"/>
      <c r="DH1248" s="2"/>
    </row>
    <row r="1249" spans="109:112" x14ac:dyDescent="0.35">
      <c r="DE1249" s="2"/>
      <c r="DF1249" s="2"/>
      <c r="DG1249" s="2"/>
      <c r="DH1249" s="2"/>
    </row>
    <row r="1250" spans="109:112" x14ac:dyDescent="0.35">
      <c r="DE1250" s="2"/>
      <c r="DF1250" s="2"/>
      <c r="DG1250" s="2"/>
      <c r="DH1250" s="2"/>
    </row>
    <row r="1251" spans="109:112" x14ac:dyDescent="0.35">
      <c r="DE1251" s="2"/>
      <c r="DF1251" s="2"/>
      <c r="DG1251" s="2"/>
      <c r="DH1251" s="2"/>
    </row>
    <row r="1252" spans="109:112" x14ac:dyDescent="0.35">
      <c r="DE1252" s="2"/>
      <c r="DF1252" s="2"/>
      <c r="DG1252" s="2"/>
      <c r="DH1252" s="2"/>
    </row>
    <row r="1253" spans="109:112" x14ac:dyDescent="0.35">
      <c r="DE1253" s="2"/>
      <c r="DF1253" s="2"/>
      <c r="DG1253" s="2"/>
      <c r="DH1253" s="2"/>
    </row>
    <row r="1254" spans="109:112" x14ac:dyDescent="0.35">
      <c r="DE1254" s="2"/>
      <c r="DF1254" s="2"/>
      <c r="DG1254" s="2"/>
      <c r="DH1254" s="2"/>
    </row>
    <row r="1255" spans="109:112" x14ac:dyDescent="0.35">
      <c r="DE1255" s="2"/>
      <c r="DF1255" s="2"/>
      <c r="DG1255" s="2"/>
      <c r="DH1255" s="2"/>
    </row>
    <row r="1256" spans="109:112" x14ac:dyDescent="0.35">
      <c r="DE1256" s="2"/>
      <c r="DF1256" s="2"/>
      <c r="DG1256" s="2"/>
      <c r="DH1256" s="2"/>
    </row>
    <row r="1257" spans="109:112" x14ac:dyDescent="0.35">
      <c r="DE1257" s="2"/>
      <c r="DF1257" s="2"/>
      <c r="DG1257" s="2"/>
      <c r="DH1257" s="2"/>
    </row>
    <row r="1258" spans="109:112" x14ac:dyDescent="0.35">
      <c r="DE1258" s="2"/>
      <c r="DF1258" s="2"/>
      <c r="DG1258" s="2"/>
      <c r="DH1258" s="2"/>
    </row>
    <row r="1259" spans="109:112" x14ac:dyDescent="0.35">
      <c r="DE1259" s="2"/>
      <c r="DF1259" s="2"/>
      <c r="DG1259" s="2"/>
      <c r="DH1259" s="2"/>
    </row>
    <row r="1260" spans="109:112" x14ac:dyDescent="0.35">
      <c r="DE1260" s="2"/>
      <c r="DF1260" s="2"/>
      <c r="DG1260" s="2"/>
      <c r="DH1260" s="2"/>
    </row>
    <row r="1261" spans="109:112" x14ac:dyDescent="0.35">
      <c r="DE1261" s="2"/>
      <c r="DF1261" s="2"/>
      <c r="DG1261" s="2"/>
      <c r="DH1261" s="2"/>
    </row>
    <row r="1262" spans="109:112" x14ac:dyDescent="0.35">
      <c r="DE1262" s="2"/>
      <c r="DF1262" s="2"/>
      <c r="DG1262" s="2"/>
      <c r="DH1262" s="2"/>
    </row>
    <row r="1263" spans="109:112" x14ac:dyDescent="0.35">
      <c r="DE1263" s="2"/>
      <c r="DF1263" s="2"/>
      <c r="DG1263" s="2"/>
      <c r="DH1263" s="2"/>
    </row>
    <row r="1264" spans="109:112" x14ac:dyDescent="0.35">
      <c r="DE1264" s="2"/>
      <c r="DF1264" s="2"/>
      <c r="DG1264" s="2"/>
      <c r="DH1264" s="2"/>
    </row>
    <row r="1265" spans="109:112" x14ac:dyDescent="0.35">
      <c r="DE1265" s="2"/>
      <c r="DF1265" s="2"/>
      <c r="DG1265" s="2"/>
      <c r="DH1265" s="2"/>
    </row>
    <row r="1266" spans="109:112" x14ac:dyDescent="0.35">
      <c r="DE1266" s="2"/>
      <c r="DF1266" s="2"/>
      <c r="DG1266" s="2"/>
      <c r="DH1266" s="2"/>
    </row>
    <row r="1267" spans="109:112" x14ac:dyDescent="0.35">
      <c r="DE1267" s="2"/>
      <c r="DF1267" s="2"/>
      <c r="DG1267" s="2"/>
      <c r="DH1267" s="2"/>
    </row>
    <row r="1268" spans="109:112" x14ac:dyDescent="0.35">
      <c r="DE1268" s="2"/>
      <c r="DF1268" s="2"/>
      <c r="DG1268" s="2"/>
      <c r="DH1268" s="2"/>
    </row>
    <row r="1269" spans="109:112" x14ac:dyDescent="0.35">
      <c r="DE1269" s="2"/>
      <c r="DF1269" s="2"/>
      <c r="DG1269" s="2"/>
      <c r="DH1269" s="2"/>
    </row>
    <row r="1270" spans="109:112" x14ac:dyDescent="0.35">
      <c r="DE1270" s="2"/>
      <c r="DF1270" s="2"/>
      <c r="DG1270" s="2"/>
      <c r="DH1270" s="2"/>
    </row>
    <row r="1271" spans="109:112" x14ac:dyDescent="0.35">
      <c r="DE1271" s="2"/>
      <c r="DF1271" s="2"/>
      <c r="DG1271" s="2"/>
      <c r="DH1271" s="2"/>
    </row>
    <row r="1272" spans="109:112" x14ac:dyDescent="0.35">
      <c r="DE1272" s="2"/>
      <c r="DF1272" s="2"/>
      <c r="DG1272" s="2"/>
      <c r="DH1272" s="2"/>
    </row>
    <row r="1273" spans="109:112" x14ac:dyDescent="0.35">
      <c r="DE1273" s="2"/>
      <c r="DF1273" s="2"/>
      <c r="DG1273" s="2"/>
      <c r="DH1273" s="2"/>
    </row>
    <row r="1274" spans="109:112" x14ac:dyDescent="0.35">
      <c r="DE1274" s="2"/>
      <c r="DF1274" s="2"/>
      <c r="DG1274" s="2"/>
      <c r="DH1274" s="2"/>
    </row>
    <row r="1275" spans="109:112" x14ac:dyDescent="0.35">
      <c r="DE1275" s="2"/>
      <c r="DF1275" s="2"/>
      <c r="DG1275" s="2"/>
      <c r="DH1275" s="2"/>
    </row>
    <row r="1276" spans="109:112" x14ac:dyDescent="0.35">
      <c r="DE1276" s="2"/>
      <c r="DF1276" s="2"/>
      <c r="DG1276" s="2"/>
      <c r="DH1276" s="2"/>
    </row>
    <row r="1277" spans="109:112" x14ac:dyDescent="0.35">
      <c r="DE1277" s="2"/>
      <c r="DF1277" s="2"/>
      <c r="DG1277" s="2"/>
      <c r="DH1277" s="2"/>
    </row>
    <row r="1278" spans="109:112" x14ac:dyDescent="0.35">
      <c r="DE1278" s="2"/>
      <c r="DF1278" s="2"/>
      <c r="DG1278" s="2"/>
      <c r="DH1278" s="2"/>
    </row>
    <row r="1279" spans="109:112" x14ac:dyDescent="0.35">
      <c r="DE1279" s="2"/>
      <c r="DF1279" s="2"/>
      <c r="DG1279" s="2"/>
      <c r="DH1279" s="2"/>
    </row>
    <row r="1280" spans="109:112" x14ac:dyDescent="0.35">
      <c r="DE1280" s="2"/>
      <c r="DF1280" s="2"/>
      <c r="DG1280" s="2"/>
      <c r="DH1280" s="2"/>
    </row>
    <row r="1281" spans="109:112" x14ac:dyDescent="0.35">
      <c r="DE1281" s="2"/>
      <c r="DF1281" s="2"/>
      <c r="DG1281" s="2"/>
      <c r="DH1281" s="2"/>
    </row>
    <row r="1282" spans="109:112" x14ac:dyDescent="0.35">
      <c r="DE1282" s="2"/>
      <c r="DF1282" s="2"/>
      <c r="DG1282" s="2"/>
      <c r="DH1282" s="2"/>
    </row>
    <row r="1283" spans="109:112" x14ac:dyDescent="0.35">
      <c r="DE1283" s="2"/>
      <c r="DF1283" s="2"/>
      <c r="DG1283" s="2"/>
      <c r="DH1283" s="2"/>
    </row>
    <row r="1284" spans="109:112" x14ac:dyDescent="0.35">
      <c r="DE1284" s="2"/>
      <c r="DF1284" s="2"/>
      <c r="DG1284" s="2"/>
      <c r="DH1284" s="2"/>
    </row>
    <row r="1285" spans="109:112" x14ac:dyDescent="0.35">
      <c r="DE1285" s="2"/>
      <c r="DF1285" s="2"/>
      <c r="DG1285" s="2"/>
      <c r="DH1285" s="2"/>
    </row>
    <row r="1286" spans="109:112" x14ac:dyDescent="0.35">
      <c r="DE1286" s="2"/>
      <c r="DF1286" s="2"/>
      <c r="DG1286" s="2"/>
      <c r="DH1286" s="2"/>
    </row>
    <row r="1287" spans="109:112" x14ac:dyDescent="0.35">
      <c r="DE1287" s="2"/>
      <c r="DF1287" s="2"/>
      <c r="DG1287" s="2"/>
      <c r="DH1287" s="2"/>
    </row>
    <row r="1288" spans="109:112" x14ac:dyDescent="0.35">
      <c r="DE1288" s="2"/>
      <c r="DF1288" s="2"/>
      <c r="DG1288" s="2"/>
      <c r="DH1288" s="2"/>
    </row>
    <row r="1289" spans="109:112" x14ac:dyDescent="0.35">
      <c r="DE1289" s="2"/>
      <c r="DF1289" s="2"/>
      <c r="DG1289" s="2"/>
      <c r="DH1289" s="2"/>
    </row>
    <row r="1290" spans="109:112" x14ac:dyDescent="0.35">
      <c r="DE1290" s="2"/>
      <c r="DF1290" s="2"/>
      <c r="DG1290" s="2"/>
      <c r="DH1290" s="2"/>
    </row>
    <row r="1291" spans="109:112" x14ac:dyDescent="0.35">
      <c r="DE1291" s="2"/>
      <c r="DF1291" s="2"/>
      <c r="DG1291" s="2"/>
      <c r="DH1291" s="2"/>
    </row>
    <row r="1292" spans="109:112" x14ac:dyDescent="0.35">
      <c r="DE1292" s="2"/>
      <c r="DF1292" s="2"/>
      <c r="DG1292" s="2"/>
      <c r="DH1292" s="2"/>
    </row>
    <row r="1293" spans="109:112" x14ac:dyDescent="0.35">
      <c r="DE1293" s="2"/>
      <c r="DF1293" s="2"/>
      <c r="DG1293" s="2"/>
      <c r="DH1293" s="2"/>
    </row>
    <row r="1294" spans="109:112" x14ac:dyDescent="0.35">
      <c r="DE1294" s="2"/>
      <c r="DF1294" s="2"/>
      <c r="DG1294" s="2"/>
      <c r="DH1294" s="2"/>
    </row>
    <row r="1295" spans="109:112" x14ac:dyDescent="0.35">
      <c r="DE1295" s="2"/>
      <c r="DF1295" s="2"/>
      <c r="DG1295" s="2"/>
      <c r="DH1295" s="2"/>
    </row>
    <row r="1296" spans="109:112" x14ac:dyDescent="0.35">
      <c r="DE1296" s="2"/>
      <c r="DF1296" s="2"/>
      <c r="DG1296" s="2"/>
      <c r="DH1296" s="2"/>
    </row>
    <row r="1297" spans="109:112" x14ac:dyDescent="0.35">
      <c r="DE1297" s="2"/>
      <c r="DF1297" s="2"/>
      <c r="DG1297" s="2"/>
      <c r="DH1297" s="2"/>
    </row>
    <row r="1298" spans="109:112" x14ac:dyDescent="0.35">
      <c r="DE1298" s="2"/>
      <c r="DF1298" s="2"/>
      <c r="DG1298" s="2"/>
      <c r="DH1298" s="2"/>
    </row>
    <row r="1299" spans="109:112" x14ac:dyDescent="0.35">
      <c r="DE1299" s="2"/>
      <c r="DF1299" s="2"/>
      <c r="DG1299" s="2"/>
      <c r="DH1299" s="2"/>
    </row>
    <row r="1300" spans="109:112" x14ac:dyDescent="0.35">
      <c r="DE1300" s="2"/>
      <c r="DF1300" s="2"/>
      <c r="DG1300" s="2"/>
      <c r="DH1300" s="2"/>
    </row>
    <row r="1301" spans="109:112" x14ac:dyDescent="0.35">
      <c r="DE1301" s="2"/>
      <c r="DF1301" s="2"/>
      <c r="DG1301" s="2"/>
      <c r="DH1301" s="2"/>
    </row>
    <row r="1302" spans="109:112" x14ac:dyDescent="0.35">
      <c r="DE1302" s="2"/>
      <c r="DF1302" s="2"/>
      <c r="DG1302" s="2"/>
      <c r="DH1302" s="2"/>
    </row>
    <row r="1303" spans="109:112" x14ac:dyDescent="0.35">
      <c r="DE1303" s="2"/>
      <c r="DF1303" s="2"/>
      <c r="DG1303" s="2"/>
      <c r="DH1303" s="2"/>
    </row>
    <row r="1304" spans="109:112" x14ac:dyDescent="0.35">
      <c r="DE1304" s="2"/>
      <c r="DF1304" s="2"/>
      <c r="DG1304" s="2"/>
      <c r="DH1304" s="2"/>
    </row>
    <row r="1305" spans="109:112" x14ac:dyDescent="0.35">
      <c r="DE1305" s="2"/>
      <c r="DF1305" s="2"/>
      <c r="DG1305" s="2"/>
      <c r="DH1305" s="2"/>
    </row>
    <row r="1306" spans="109:112" x14ac:dyDescent="0.35">
      <c r="DE1306" s="2"/>
      <c r="DF1306" s="2"/>
      <c r="DG1306" s="2"/>
      <c r="DH1306" s="2"/>
    </row>
    <row r="1307" spans="109:112" x14ac:dyDescent="0.35">
      <c r="DE1307" s="2"/>
      <c r="DF1307" s="2"/>
      <c r="DG1307" s="2"/>
      <c r="DH1307" s="2"/>
    </row>
    <row r="1308" spans="109:112" x14ac:dyDescent="0.35">
      <c r="DE1308" s="2"/>
      <c r="DF1308" s="2"/>
      <c r="DG1308" s="2"/>
      <c r="DH1308" s="2"/>
    </row>
    <row r="1309" spans="109:112" x14ac:dyDescent="0.35">
      <c r="DE1309" s="2"/>
      <c r="DF1309" s="2"/>
      <c r="DG1309" s="2"/>
      <c r="DH1309" s="2"/>
    </row>
    <row r="1310" spans="109:112" x14ac:dyDescent="0.35">
      <c r="DE1310" s="2"/>
      <c r="DF1310" s="2"/>
      <c r="DG1310" s="2"/>
      <c r="DH1310" s="2"/>
    </row>
    <row r="1311" spans="109:112" x14ac:dyDescent="0.35">
      <c r="DE1311" s="2"/>
      <c r="DF1311" s="2"/>
      <c r="DG1311" s="2"/>
      <c r="DH1311" s="2"/>
    </row>
    <row r="1312" spans="109:112" x14ac:dyDescent="0.35">
      <c r="DE1312" s="2"/>
      <c r="DF1312" s="2"/>
      <c r="DG1312" s="2"/>
      <c r="DH1312" s="2"/>
    </row>
    <row r="1313" spans="109:112" x14ac:dyDescent="0.35">
      <c r="DE1313" s="2"/>
      <c r="DF1313" s="2"/>
      <c r="DG1313" s="2"/>
      <c r="DH1313" s="2"/>
    </row>
    <row r="1314" spans="109:112" x14ac:dyDescent="0.35">
      <c r="DE1314" s="2"/>
      <c r="DF1314" s="2"/>
      <c r="DG1314" s="2"/>
      <c r="DH1314" s="2"/>
    </row>
    <row r="1315" spans="109:112" x14ac:dyDescent="0.35">
      <c r="DE1315" s="2"/>
      <c r="DF1315" s="2"/>
      <c r="DG1315" s="2"/>
      <c r="DH1315" s="2"/>
    </row>
    <row r="1316" spans="109:112" x14ac:dyDescent="0.35">
      <c r="DE1316" s="2"/>
      <c r="DF1316" s="2"/>
      <c r="DG1316" s="2"/>
      <c r="DH1316" s="2"/>
    </row>
    <row r="1317" spans="109:112" x14ac:dyDescent="0.35">
      <c r="DE1317" s="2"/>
      <c r="DF1317" s="2"/>
      <c r="DG1317" s="2"/>
      <c r="DH1317" s="2"/>
    </row>
    <row r="1318" spans="109:112" x14ac:dyDescent="0.35">
      <c r="DE1318" s="2"/>
      <c r="DF1318" s="2"/>
      <c r="DG1318" s="2"/>
      <c r="DH1318" s="2"/>
    </row>
    <row r="1319" spans="109:112" x14ac:dyDescent="0.35">
      <c r="DE1319" s="2"/>
      <c r="DF1319" s="2"/>
      <c r="DG1319" s="2"/>
      <c r="DH1319" s="2"/>
    </row>
    <row r="1320" spans="109:112" x14ac:dyDescent="0.35">
      <c r="DE1320" s="2"/>
      <c r="DF1320" s="2"/>
      <c r="DG1320" s="2"/>
      <c r="DH1320" s="2"/>
    </row>
    <row r="1321" spans="109:112" x14ac:dyDescent="0.35">
      <c r="DE1321" s="2"/>
      <c r="DF1321" s="2"/>
      <c r="DG1321" s="2"/>
      <c r="DH1321" s="2"/>
    </row>
    <row r="1322" spans="109:112" x14ac:dyDescent="0.35">
      <c r="DE1322" s="2"/>
      <c r="DF1322" s="2"/>
      <c r="DG1322" s="2"/>
      <c r="DH1322" s="2"/>
    </row>
    <row r="1323" spans="109:112" x14ac:dyDescent="0.35">
      <c r="DE1323" s="2"/>
      <c r="DF1323" s="2"/>
      <c r="DG1323" s="2"/>
      <c r="DH1323" s="2"/>
    </row>
    <row r="1324" spans="109:112" x14ac:dyDescent="0.35">
      <c r="DE1324" s="2"/>
      <c r="DF1324" s="2"/>
      <c r="DG1324" s="2"/>
      <c r="DH1324" s="2"/>
    </row>
    <row r="1325" spans="109:112" x14ac:dyDescent="0.35">
      <c r="DE1325" s="2"/>
      <c r="DF1325" s="2"/>
      <c r="DG1325" s="2"/>
      <c r="DH1325" s="2"/>
    </row>
    <row r="1326" spans="109:112" x14ac:dyDescent="0.35">
      <c r="DE1326" s="2"/>
      <c r="DF1326" s="2"/>
      <c r="DG1326" s="2"/>
      <c r="DH1326" s="2"/>
    </row>
    <row r="1327" spans="109:112" x14ac:dyDescent="0.35">
      <c r="DE1327" s="2"/>
      <c r="DF1327" s="2"/>
      <c r="DG1327" s="2"/>
      <c r="DH1327" s="2"/>
    </row>
    <row r="1328" spans="109:112" x14ac:dyDescent="0.35">
      <c r="DE1328" s="2"/>
      <c r="DF1328" s="2"/>
      <c r="DG1328" s="2"/>
      <c r="DH1328" s="2"/>
    </row>
    <row r="1329" spans="109:112" x14ac:dyDescent="0.35">
      <c r="DE1329" s="2"/>
      <c r="DF1329" s="2"/>
      <c r="DG1329" s="2"/>
      <c r="DH1329" s="2"/>
    </row>
    <row r="1330" spans="109:112" x14ac:dyDescent="0.35">
      <c r="DE1330" s="2"/>
      <c r="DF1330" s="2"/>
      <c r="DG1330" s="2"/>
      <c r="DH1330" s="2"/>
    </row>
    <row r="1331" spans="109:112" x14ac:dyDescent="0.35">
      <c r="DE1331" s="2"/>
      <c r="DF1331" s="2"/>
      <c r="DG1331" s="2"/>
      <c r="DH1331" s="2"/>
    </row>
    <row r="1332" spans="109:112" x14ac:dyDescent="0.35">
      <c r="DE1332" s="2"/>
      <c r="DF1332" s="2"/>
      <c r="DG1332" s="2"/>
      <c r="DH1332" s="2"/>
    </row>
    <row r="1333" spans="109:112" x14ac:dyDescent="0.35">
      <c r="DE1333" s="2"/>
      <c r="DF1333" s="2"/>
      <c r="DG1333" s="2"/>
      <c r="DH1333" s="2"/>
    </row>
    <row r="1334" spans="109:112" x14ac:dyDescent="0.35">
      <c r="DE1334" s="2"/>
      <c r="DF1334" s="2"/>
      <c r="DG1334" s="2"/>
      <c r="DH1334" s="2"/>
    </row>
    <row r="1335" spans="109:112" x14ac:dyDescent="0.35">
      <c r="DE1335" s="2"/>
      <c r="DF1335" s="2"/>
      <c r="DG1335" s="2"/>
      <c r="DH1335" s="2"/>
    </row>
    <row r="1336" spans="109:112" x14ac:dyDescent="0.35">
      <c r="DE1336" s="2"/>
      <c r="DF1336" s="2"/>
      <c r="DG1336" s="2"/>
      <c r="DH1336" s="2"/>
    </row>
    <row r="1337" spans="109:112" x14ac:dyDescent="0.35">
      <c r="DE1337" s="2"/>
      <c r="DF1337" s="2"/>
      <c r="DG1337" s="2"/>
      <c r="DH1337" s="2"/>
    </row>
    <row r="1338" spans="109:112" x14ac:dyDescent="0.35">
      <c r="DE1338" s="2"/>
      <c r="DF1338" s="2"/>
      <c r="DG1338" s="2"/>
      <c r="DH1338" s="2"/>
    </row>
    <row r="1339" spans="109:112" x14ac:dyDescent="0.35">
      <c r="DE1339" s="2"/>
      <c r="DF1339" s="2"/>
      <c r="DG1339" s="2"/>
      <c r="DH1339" s="2"/>
    </row>
    <row r="1340" spans="109:112" x14ac:dyDescent="0.35">
      <c r="DE1340" s="2"/>
      <c r="DF1340" s="2"/>
      <c r="DG1340" s="2"/>
      <c r="DH1340" s="2"/>
    </row>
    <row r="1341" spans="109:112" x14ac:dyDescent="0.35">
      <c r="DE1341" s="2"/>
      <c r="DF1341" s="2"/>
      <c r="DG1341" s="2"/>
      <c r="DH1341" s="2"/>
    </row>
    <row r="1342" spans="109:112" x14ac:dyDescent="0.35">
      <c r="DE1342" s="2"/>
      <c r="DF1342" s="2"/>
      <c r="DG1342" s="2"/>
      <c r="DH1342" s="2"/>
    </row>
    <row r="1343" spans="109:112" x14ac:dyDescent="0.35">
      <c r="DE1343" s="2"/>
      <c r="DF1343" s="2"/>
      <c r="DG1343" s="2"/>
      <c r="DH1343" s="2"/>
    </row>
    <row r="1344" spans="109:112" x14ac:dyDescent="0.35">
      <c r="DE1344" s="2"/>
      <c r="DF1344" s="2"/>
      <c r="DG1344" s="2"/>
      <c r="DH1344" s="2"/>
    </row>
    <row r="1345" spans="109:112" x14ac:dyDescent="0.35">
      <c r="DE1345" s="2"/>
      <c r="DF1345" s="2"/>
      <c r="DG1345" s="2"/>
      <c r="DH1345" s="2"/>
    </row>
    <row r="1346" spans="109:112" x14ac:dyDescent="0.35">
      <c r="DE1346" s="2"/>
      <c r="DF1346" s="2"/>
      <c r="DG1346" s="2"/>
      <c r="DH1346" s="2"/>
    </row>
    <row r="1347" spans="109:112" x14ac:dyDescent="0.35">
      <c r="DE1347" s="2"/>
      <c r="DF1347" s="2"/>
      <c r="DG1347" s="2"/>
      <c r="DH1347" s="2"/>
    </row>
    <row r="1348" spans="109:112" x14ac:dyDescent="0.35">
      <c r="DE1348" s="2"/>
      <c r="DF1348" s="2"/>
      <c r="DG1348" s="2"/>
      <c r="DH1348" s="2"/>
    </row>
    <row r="1349" spans="109:112" x14ac:dyDescent="0.35">
      <c r="DE1349" s="2"/>
      <c r="DF1349" s="2"/>
      <c r="DG1349" s="2"/>
      <c r="DH1349" s="2"/>
    </row>
    <row r="1350" spans="109:112" x14ac:dyDescent="0.35">
      <c r="DE1350" s="2"/>
      <c r="DF1350" s="2"/>
      <c r="DG1350" s="2"/>
      <c r="DH1350" s="2"/>
    </row>
  </sheetData>
  <mergeCells count="9">
    <mergeCell ref="DI1:DI2"/>
    <mergeCell ref="DJ1:DJ2"/>
    <mergeCell ref="DH1:DH2"/>
    <mergeCell ref="DA1:DA2"/>
    <mergeCell ref="DB1:DB2"/>
    <mergeCell ref="DE1:DE2"/>
    <mergeCell ref="DF1:DF2"/>
    <mergeCell ref="DG1:DG2"/>
    <mergeCell ref="DC1:DC2"/>
  </mergeCells>
  <conditionalFormatting sqref="DD3:DD1350">
    <cfRule type="cellIs" dxfId="0" priority="4" operator="equal">
      <formula>0.8493</formula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65B2B56-237F-4570-85F3-951CBA548093}">
            <xm:f>'Qualitative Daten'!#REF!=1</xm:f>
            <x14:dxf>
              <fill>
                <patternFill>
                  <bgColor theme="5" tint="0.79998168889431442"/>
                </patternFill>
              </fill>
            </x14:dxf>
          </x14:cfRule>
          <xm:sqref>DD3:DD1350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021B-C50B-46CD-A155-51D865A4186E}">
  <dimension ref="A1:M101"/>
  <sheetViews>
    <sheetView zoomScaleNormal="100" workbookViewId="0">
      <pane ySplit="1" topLeftCell="A2" activePane="bottomLeft" state="frozen"/>
      <selection pane="bottomLeft" activeCell="M12" sqref="M12"/>
    </sheetView>
  </sheetViews>
  <sheetFormatPr baseColWidth="10" defaultRowHeight="14.5" x14ac:dyDescent="0.35"/>
  <cols>
    <col min="1" max="1" width="14.36328125" customWidth="1"/>
    <col min="2" max="2" width="18.36328125" customWidth="1"/>
    <col min="3" max="3" width="17.54296875" customWidth="1"/>
    <col min="4" max="4" width="18.26953125" customWidth="1"/>
    <col min="5" max="5" width="14.1796875" customWidth="1"/>
    <col min="6" max="6" width="15.6328125" customWidth="1"/>
    <col min="7" max="7" width="17.1796875" customWidth="1"/>
    <col min="8" max="9" width="17.453125" customWidth="1"/>
    <col min="10" max="12" width="18.26953125" customWidth="1"/>
    <col min="13" max="13" width="33.81640625" customWidth="1"/>
  </cols>
  <sheetData>
    <row r="1" spans="1:13" s="12" customFormat="1" ht="29.5" customHeight="1" x14ac:dyDescent="0.35">
      <c r="A1" s="12" t="s">
        <v>56</v>
      </c>
      <c r="B1" s="12" t="s">
        <v>65</v>
      </c>
      <c r="C1" s="12" t="s">
        <v>57</v>
      </c>
      <c r="D1" s="12" t="s">
        <v>142</v>
      </c>
      <c r="E1" s="12" t="s">
        <v>58</v>
      </c>
      <c r="F1" s="13" t="s">
        <v>60</v>
      </c>
      <c r="G1" s="12" t="s">
        <v>61</v>
      </c>
      <c r="H1" s="12" t="s">
        <v>62</v>
      </c>
      <c r="I1" s="12" t="s">
        <v>63</v>
      </c>
      <c r="J1" s="12" t="s">
        <v>64</v>
      </c>
      <c r="K1" s="12" t="s">
        <v>143</v>
      </c>
      <c r="L1" s="12" t="s">
        <v>144</v>
      </c>
      <c r="M1" s="12" t="s">
        <v>66</v>
      </c>
    </row>
    <row r="2" spans="1:13" x14ac:dyDescent="0.35">
      <c r="A2" t="str">
        <f>'Qualitative Daten'!A10</f>
        <v>Musterschule</v>
      </c>
      <c r="B2" t="str">
        <f>'Qualitative Daten'!B10</f>
        <v>Musterlösung</v>
      </c>
      <c r="C2">
        <f>IF('Qualitative Daten'!C10&lt;&gt;0,'Kodierte Daten '!CZ3,0)</f>
        <v>100</v>
      </c>
      <c r="D2">
        <f>IF('Qualitative Daten'!C10&lt;&gt;0,'Kodierte Daten '!DC3,0)</f>
        <v>0</v>
      </c>
      <c r="E2">
        <f>IF('Qualitative Daten'!C10&lt;&gt;0,'Kodierte Daten '!DB3,0)</f>
        <v>0</v>
      </c>
      <c r="F2" s="2">
        <f>IF('Qualitative Daten'!C10&lt;&gt;0,'Kodierte Daten '!DD3,0)</f>
        <v>1</v>
      </c>
      <c r="G2" s="2">
        <f>IF('Qualitative Daten'!C10&lt;&gt;0,'Kodierte Daten '!DE3,0)</f>
        <v>1</v>
      </c>
      <c r="H2" s="2">
        <f>IF('Qualitative Daten'!C10&lt;&gt;0,'Kodierte Daten '!DF3,0)</f>
        <v>1</v>
      </c>
      <c r="I2" s="2">
        <f>IF('Qualitative Daten'!C10&lt;&gt;0,'Kodierte Daten '!DG3,0)</f>
        <v>1</v>
      </c>
      <c r="J2" s="2">
        <f>IF('Qualitative Daten'!C10&lt;&gt;0,'Kodierte Daten '!DH3,0)</f>
        <v>1</v>
      </c>
      <c r="K2" s="2">
        <f>IF('Qualitative Daten'!C10&lt;&gt;0,'Kodierte Daten '!DI3,0)</f>
        <v>1</v>
      </c>
      <c r="L2" s="2">
        <f>IF('Qualitative Daten'!C10&lt;&gt;0,'Kodierte Daten '!DJ3,0)</f>
        <v>1</v>
      </c>
      <c r="M2" t="str">
        <f>IF(C2&lt;50,"benötigt zusätzliche Förderung",IF(AND(C2&gt;49,C2&lt;68),"sollte in den nächsten Wochen und Monaten beobachtet werden","zunächst keine Förderung erforderlich"))</f>
        <v>zunächst keine Förderung erforderlich</v>
      </c>
    </row>
    <row r="3" spans="1:13" x14ac:dyDescent="0.35">
      <c r="A3">
        <f>'Qualitative Daten'!A11</f>
        <v>0</v>
      </c>
      <c r="B3">
        <f>'Qualitative Daten'!B11</f>
        <v>0</v>
      </c>
      <c r="C3">
        <f>IF('Qualitative Daten'!C11&lt;&gt;0,'Kodierte Daten '!CZ4,0)</f>
        <v>0</v>
      </c>
      <c r="D3">
        <f>IF('Qualitative Daten'!C11&lt;&gt;0,'Kodierte Daten '!DC4,0)</f>
        <v>0</v>
      </c>
      <c r="E3">
        <f>IF('Qualitative Daten'!C11&lt;&gt;0,'Kodierte Daten '!DB4,0)</f>
        <v>0</v>
      </c>
      <c r="F3" s="2">
        <f>IF('Qualitative Daten'!C11&lt;&gt;0,'Kodierte Daten '!DD4,0)</f>
        <v>0</v>
      </c>
      <c r="G3" s="2">
        <f>IF('Qualitative Daten'!C11&lt;&gt;0,'Kodierte Daten '!DE4,0)</f>
        <v>0</v>
      </c>
      <c r="H3" s="2">
        <f>IF('Qualitative Daten'!C11&lt;&gt;0,'Kodierte Daten '!DF4,0)</f>
        <v>0</v>
      </c>
      <c r="I3" s="2">
        <f>IF('Qualitative Daten'!C11&lt;&gt;0,'Kodierte Daten '!DG4,0)</f>
        <v>0</v>
      </c>
      <c r="J3" s="2">
        <f>IF('Qualitative Daten'!C11&lt;&gt;0,'Kodierte Daten '!DH4,0)</f>
        <v>0</v>
      </c>
      <c r="K3" s="2">
        <f>IF('Qualitative Daten'!C11&lt;&gt;0,'Kodierte Daten '!DI4,0)</f>
        <v>0</v>
      </c>
      <c r="L3" s="2">
        <f>IF('Qualitative Daten'!C11&lt;&gt;0,'Kodierte Daten '!DJ4,0)</f>
        <v>0</v>
      </c>
      <c r="M3" t="str">
        <f t="shared" ref="M3:M66" si="0">IF(C3&lt;50,"benötigt zusätzliche Förderung",IF(AND(C3&gt;49,C3&lt;68),"sollte in den nächsten Wochen und Monaten beobachtet werden","zunächst keine Förderung erforderlich"))</f>
        <v>benötigt zusätzliche Förderung</v>
      </c>
    </row>
    <row r="4" spans="1:13" x14ac:dyDescent="0.35">
      <c r="A4">
        <f>'Qualitative Daten'!A12</f>
        <v>0</v>
      </c>
      <c r="B4">
        <f>'Qualitative Daten'!B12</f>
        <v>0</v>
      </c>
      <c r="C4">
        <f>IF('Qualitative Daten'!C12&lt;&gt;0,'Kodierte Daten '!CZ5,0)</f>
        <v>0</v>
      </c>
      <c r="D4">
        <f>IF('Qualitative Daten'!C12&lt;&gt;0,'Kodierte Daten '!DC5,0)</f>
        <v>0</v>
      </c>
      <c r="E4">
        <f>IF('Qualitative Daten'!C12&lt;&gt;0,'Kodierte Daten '!DB5,0)</f>
        <v>0</v>
      </c>
      <c r="F4" s="2">
        <f>IF('Qualitative Daten'!C12&lt;&gt;0,'Kodierte Daten '!DD5,0)</f>
        <v>0</v>
      </c>
      <c r="G4" s="2">
        <f>IF('Qualitative Daten'!C12&lt;&gt;0,'Kodierte Daten '!DE5,0)</f>
        <v>0</v>
      </c>
      <c r="H4" s="2">
        <f>IF('Qualitative Daten'!C12&lt;&gt;0,'Kodierte Daten '!DF5,0)</f>
        <v>0</v>
      </c>
      <c r="I4" s="2">
        <f>IF('Qualitative Daten'!C12&lt;&gt;0,'Kodierte Daten '!DG5,0)</f>
        <v>0</v>
      </c>
      <c r="J4" s="2">
        <f>IF('Qualitative Daten'!C12&lt;&gt;0,'Kodierte Daten '!DH5,0)</f>
        <v>0</v>
      </c>
      <c r="K4" s="2">
        <f>IF('Qualitative Daten'!C12&lt;&gt;0,'Kodierte Daten '!DI5,0)</f>
        <v>0</v>
      </c>
      <c r="L4" s="2">
        <f>IF('Qualitative Daten'!C12&lt;&gt;0,'Kodierte Daten '!DJ5,0)</f>
        <v>0</v>
      </c>
      <c r="M4" t="str">
        <f t="shared" si="0"/>
        <v>benötigt zusätzliche Förderung</v>
      </c>
    </row>
    <row r="5" spans="1:13" x14ac:dyDescent="0.35">
      <c r="A5">
        <f>'Qualitative Daten'!A13</f>
        <v>0</v>
      </c>
      <c r="B5">
        <f>'Qualitative Daten'!B13</f>
        <v>0</v>
      </c>
      <c r="C5">
        <f>IF('Qualitative Daten'!C13&lt;&gt;0,'Kodierte Daten '!CZ6,0)</f>
        <v>0</v>
      </c>
      <c r="D5">
        <f>IF('Qualitative Daten'!C13&lt;&gt;0,'Kodierte Daten '!DC6,0)</f>
        <v>0</v>
      </c>
      <c r="E5">
        <f>IF('Qualitative Daten'!C13&lt;&gt;0,'Kodierte Daten '!DB6,0)</f>
        <v>0</v>
      </c>
      <c r="F5" s="2">
        <f>IF('Qualitative Daten'!C13&lt;&gt;0,'Kodierte Daten '!DD6,0)</f>
        <v>0</v>
      </c>
      <c r="G5" s="2">
        <f>IF('Qualitative Daten'!C13&lt;&gt;0,'Kodierte Daten '!DE6,0)</f>
        <v>0</v>
      </c>
      <c r="H5" s="2">
        <f>IF('Qualitative Daten'!C13&lt;&gt;0,'Kodierte Daten '!DF6,0)</f>
        <v>0</v>
      </c>
      <c r="I5" s="2">
        <f>IF('Qualitative Daten'!C13&lt;&gt;0,'Kodierte Daten '!DG6,0)</f>
        <v>0</v>
      </c>
      <c r="J5" s="2">
        <f>IF('Qualitative Daten'!C13&lt;&gt;0,'Kodierte Daten '!DH6,0)</f>
        <v>0</v>
      </c>
      <c r="K5" s="2">
        <f>IF('Qualitative Daten'!C13&lt;&gt;0,'Kodierte Daten '!DI6,0)</f>
        <v>0</v>
      </c>
      <c r="L5" s="2">
        <f>IF('Qualitative Daten'!C13&lt;&gt;0,'Kodierte Daten '!DJ6,0)</f>
        <v>0</v>
      </c>
      <c r="M5" t="str">
        <f t="shared" si="0"/>
        <v>benötigt zusätzliche Förderung</v>
      </c>
    </row>
    <row r="6" spans="1:13" x14ac:dyDescent="0.35">
      <c r="A6">
        <f>'Qualitative Daten'!A14</f>
        <v>0</v>
      </c>
      <c r="B6">
        <f>'Qualitative Daten'!B14</f>
        <v>0</v>
      </c>
      <c r="C6">
        <f>IF('Qualitative Daten'!C14&lt;&gt;0,'Kodierte Daten '!CZ7,0)</f>
        <v>0</v>
      </c>
      <c r="D6">
        <f>IF('Qualitative Daten'!C14&lt;&gt;0,'Kodierte Daten '!DC7,0)</f>
        <v>0</v>
      </c>
      <c r="E6">
        <f>IF('Qualitative Daten'!C14&lt;&gt;0,'Kodierte Daten '!DB7,0)</f>
        <v>0</v>
      </c>
      <c r="F6" s="2">
        <f>IF('Qualitative Daten'!C14&lt;&gt;0,'Kodierte Daten '!DD7,0)</f>
        <v>0</v>
      </c>
      <c r="G6" s="2">
        <f>IF('Qualitative Daten'!C14&lt;&gt;0,'Kodierte Daten '!DE7,0)</f>
        <v>0</v>
      </c>
      <c r="H6" s="2">
        <f>IF('Qualitative Daten'!C14&lt;&gt;0,'Kodierte Daten '!DF7,0)</f>
        <v>0</v>
      </c>
      <c r="I6" s="2">
        <f>IF('Qualitative Daten'!C14&lt;&gt;0,'Kodierte Daten '!DG7,0)</f>
        <v>0</v>
      </c>
      <c r="J6" s="2">
        <f>IF('Qualitative Daten'!C14&lt;&gt;0,'Kodierte Daten '!DH7,0)</f>
        <v>0</v>
      </c>
      <c r="K6" s="2">
        <f>IF('Qualitative Daten'!C14&lt;&gt;0,'Kodierte Daten '!DI7,0)</f>
        <v>0</v>
      </c>
      <c r="L6" s="2">
        <f>IF('Qualitative Daten'!C14&lt;&gt;0,'Kodierte Daten '!DJ7,0)</f>
        <v>0</v>
      </c>
      <c r="M6" t="str">
        <f t="shared" si="0"/>
        <v>benötigt zusätzliche Förderung</v>
      </c>
    </row>
    <row r="7" spans="1:13" x14ac:dyDescent="0.35">
      <c r="A7">
        <f>'Qualitative Daten'!A15</f>
        <v>0</v>
      </c>
      <c r="B7">
        <f>'Qualitative Daten'!B15</f>
        <v>0</v>
      </c>
      <c r="C7">
        <f>IF('Qualitative Daten'!C15&lt;&gt;0,'Kodierte Daten '!CZ8,0)</f>
        <v>0</v>
      </c>
      <c r="D7">
        <f>IF('Qualitative Daten'!C15&lt;&gt;0,'Kodierte Daten '!DC8,0)</f>
        <v>0</v>
      </c>
      <c r="E7">
        <f>IF('Qualitative Daten'!C15&lt;&gt;0,'Kodierte Daten '!DB8,0)</f>
        <v>0</v>
      </c>
      <c r="F7" s="2">
        <f>IF('Qualitative Daten'!C15&lt;&gt;0,'Kodierte Daten '!DD8,0)</f>
        <v>0</v>
      </c>
      <c r="G7" s="2">
        <f>IF('Qualitative Daten'!C15&lt;&gt;0,'Kodierte Daten '!DE8,0)</f>
        <v>0</v>
      </c>
      <c r="H7" s="2">
        <f>IF('Qualitative Daten'!C15&lt;&gt;0,'Kodierte Daten '!DF8,0)</f>
        <v>0</v>
      </c>
      <c r="I7" s="2">
        <f>IF('Qualitative Daten'!C15&lt;&gt;0,'Kodierte Daten '!DG8,0)</f>
        <v>0</v>
      </c>
      <c r="J7" s="2">
        <f>IF('Qualitative Daten'!C15&lt;&gt;0,'Kodierte Daten '!DH8,0)</f>
        <v>0</v>
      </c>
      <c r="K7" s="2">
        <f>IF('Qualitative Daten'!C15&lt;&gt;0,'Kodierte Daten '!DI8,0)</f>
        <v>0</v>
      </c>
      <c r="L7" s="2">
        <f>IF('Qualitative Daten'!C15&lt;&gt;0,'Kodierte Daten '!DJ8,0)</f>
        <v>0</v>
      </c>
      <c r="M7" t="str">
        <f t="shared" si="0"/>
        <v>benötigt zusätzliche Förderung</v>
      </c>
    </row>
    <row r="8" spans="1:13" x14ac:dyDescent="0.35">
      <c r="A8">
        <f>'Qualitative Daten'!A16</f>
        <v>0</v>
      </c>
      <c r="B8">
        <f>'Qualitative Daten'!B16</f>
        <v>0</v>
      </c>
      <c r="C8">
        <f>IF('Qualitative Daten'!C16&lt;&gt;0,'Kodierte Daten '!CZ9,0)</f>
        <v>0</v>
      </c>
      <c r="D8">
        <f>IF('Qualitative Daten'!C16&lt;&gt;0,'Kodierte Daten '!DC9,0)</f>
        <v>0</v>
      </c>
      <c r="E8">
        <f>IF('Qualitative Daten'!C16&lt;&gt;0,'Kodierte Daten '!DB9,0)</f>
        <v>0</v>
      </c>
      <c r="F8" s="2">
        <f>IF('Qualitative Daten'!C16&lt;&gt;0,'Kodierte Daten '!DD9,0)</f>
        <v>0</v>
      </c>
      <c r="G8" s="2">
        <f>IF('Qualitative Daten'!C16&lt;&gt;0,'Kodierte Daten '!DE9,0)</f>
        <v>0</v>
      </c>
      <c r="H8" s="2">
        <f>IF('Qualitative Daten'!C16&lt;&gt;0,'Kodierte Daten '!DF9,0)</f>
        <v>0</v>
      </c>
      <c r="I8" s="2">
        <f>IF('Qualitative Daten'!C16&lt;&gt;0,'Kodierte Daten '!DG9,0)</f>
        <v>0</v>
      </c>
      <c r="J8" s="2">
        <f>IF('Qualitative Daten'!C16&lt;&gt;0,'Kodierte Daten '!DH9,0)</f>
        <v>0</v>
      </c>
      <c r="K8" s="2">
        <f>IF('Qualitative Daten'!C16&lt;&gt;0,'Kodierte Daten '!DI9,0)</f>
        <v>0</v>
      </c>
      <c r="L8" s="2">
        <f>IF('Qualitative Daten'!C16&lt;&gt;0,'Kodierte Daten '!DJ9,0)</f>
        <v>0</v>
      </c>
      <c r="M8" t="str">
        <f t="shared" si="0"/>
        <v>benötigt zusätzliche Förderung</v>
      </c>
    </row>
    <row r="9" spans="1:13" x14ac:dyDescent="0.35">
      <c r="A9">
        <f>'Qualitative Daten'!A17</f>
        <v>0</v>
      </c>
      <c r="B9">
        <f>'Qualitative Daten'!B17</f>
        <v>0</v>
      </c>
      <c r="C9">
        <f>IF('Qualitative Daten'!C17&lt;&gt;0,'Kodierte Daten '!CZ10,0)</f>
        <v>0</v>
      </c>
      <c r="D9">
        <f>IF('Qualitative Daten'!C17&lt;&gt;0,'Kodierte Daten '!DC10,0)</f>
        <v>0</v>
      </c>
      <c r="E9">
        <f>IF('Qualitative Daten'!C17&lt;&gt;0,'Kodierte Daten '!DB10,0)</f>
        <v>0</v>
      </c>
      <c r="F9" s="2">
        <f>IF('Qualitative Daten'!C17&lt;&gt;0,'Kodierte Daten '!DD10,0)</f>
        <v>0</v>
      </c>
      <c r="G9" s="2">
        <f>IF('Qualitative Daten'!C17&lt;&gt;0,'Kodierte Daten '!DE10,0)</f>
        <v>0</v>
      </c>
      <c r="H9" s="2">
        <f>IF('Qualitative Daten'!C17&lt;&gt;0,'Kodierte Daten '!DF10,0)</f>
        <v>0</v>
      </c>
      <c r="I9" s="2">
        <f>IF('Qualitative Daten'!C17&lt;&gt;0,'Kodierte Daten '!DG10,0)</f>
        <v>0</v>
      </c>
      <c r="J9" s="2">
        <f>IF('Qualitative Daten'!C17&lt;&gt;0,'Kodierte Daten '!DH10,0)</f>
        <v>0</v>
      </c>
      <c r="K9" s="2">
        <f>IF('Qualitative Daten'!C17&lt;&gt;0,'Kodierte Daten '!DI10,0)</f>
        <v>0</v>
      </c>
      <c r="L9" s="2">
        <f>IF('Qualitative Daten'!C17&lt;&gt;0,'Kodierte Daten '!DJ10,0)</f>
        <v>0</v>
      </c>
      <c r="M9" t="str">
        <f t="shared" si="0"/>
        <v>benötigt zusätzliche Förderung</v>
      </c>
    </row>
    <row r="10" spans="1:13" x14ac:dyDescent="0.35">
      <c r="A10">
        <f>'Qualitative Daten'!A18</f>
        <v>0</v>
      </c>
      <c r="B10">
        <f>'Qualitative Daten'!B18</f>
        <v>0</v>
      </c>
      <c r="C10">
        <f>IF('Qualitative Daten'!C18&lt;&gt;0,'Kodierte Daten '!CZ11,0)</f>
        <v>0</v>
      </c>
      <c r="D10">
        <f>IF('Qualitative Daten'!C18&lt;&gt;0,'Kodierte Daten '!DC11,0)</f>
        <v>0</v>
      </c>
      <c r="E10">
        <f>IF('Qualitative Daten'!C18&lt;&gt;0,'Kodierte Daten '!DB11,0)</f>
        <v>0</v>
      </c>
      <c r="F10" s="2">
        <f>IF('Qualitative Daten'!C18&lt;&gt;0,'Kodierte Daten '!DD11,0)</f>
        <v>0</v>
      </c>
      <c r="G10" s="2">
        <f>IF('Qualitative Daten'!C18&lt;&gt;0,'Kodierte Daten '!DE11,0)</f>
        <v>0</v>
      </c>
      <c r="H10" s="2">
        <f>IF('Qualitative Daten'!C18&lt;&gt;0,'Kodierte Daten '!DF11,0)</f>
        <v>0</v>
      </c>
      <c r="I10" s="2">
        <f>IF('Qualitative Daten'!C18&lt;&gt;0,'Kodierte Daten '!DG11,0)</f>
        <v>0</v>
      </c>
      <c r="J10" s="2">
        <f>IF('Qualitative Daten'!C18&lt;&gt;0,'Kodierte Daten '!DH11,0)</f>
        <v>0</v>
      </c>
      <c r="K10" s="2">
        <f>IF('Qualitative Daten'!C18&lt;&gt;0,'Kodierte Daten '!DI11,0)</f>
        <v>0</v>
      </c>
      <c r="L10" s="2">
        <f>IF('Qualitative Daten'!C18&lt;&gt;0,'Kodierte Daten '!DJ11,0)</f>
        <v>0</v>
      </c>
      <c r="M10" t="str">
        <f t="shared" si="0"/>
        <v>benötigt zusätzliche Förderung</v>
      </c>
    </row>
    <row r="11" spans="1:13" x14ac:dyDescent="0.35">
      <c r="A11">
        <f>'Qualitative Daten'!A19</f>
        <v>0</v>
      </c>
      <c r="B11">
        <f>'Qualitative Daten'!B19</f>
        <v>0</v>
      </c>
      <c r="C11">
        <f>IF('Qualitative Daten'!C19&lt;&gt;0,'Kodierte Daten '!CZ12,0)</f>
        <v>0</v>
      </c>
      <c r="D11">
        <f>IF('Qualitative Daten'!C19&lt;&gt;0,'Kodierte Daten '!DC12,0)</f>
        <v>0</v>
      </c>
      <c r="E11">
        <f>IF('Qualitative Daten'!C19&lt;&gt;0,'Kodierte Daten '!DB12,0)</f>
        <v>0</v>
      </c>
      <c r="F11" s="2">
        <f>IF('Qualitative Daten'!C19&lt;&gt;0,'Kodierte Daten '!DD12,0)</f>
        <v>0</v>
      </c>
      <c r="G11" s="2">
        <f>IF('Qualitative Daten'!C19&lt;&gt;0,'Kodierte Daten '!DE12,0)</f>
        <v>0</v>
      </c>
      <c r="H11" s="2">
        <f>IF('Qualitative Daten'!C19&lt;&gt;0,'Kodierte Daten '!DF12,0)</f>
        <v>0</v>
      </c>
      <c r="I11" s="2">
        <f>IF('Qualitative Daten'!C19&lt;&gt;0,'Kodierte Daten '!DG12,0)</f>
        <v>0</v>
      </c>
      <c r="J11" s="2">
        <f>IF('Qualitative Daten'!C19&lt;&gt;0,'Kodierte Daten '!DH12,0)</f>
        <v>0</v>
      </c>
      <c r="K11" s="2">
        <f>IF('Qualitative Daten'!C19&lt;&gt;0,'Kodierte Daten '!DI12,0)</f>
        <v>0</v>
      </c>
      <c r="L11" s="2">
        <f>IF('Qualitative Daten'!C19&lt;&gt;0,'Kodierte Daten '!DJ12,0)</f>
        <v>0</v>
      </c>
      <c r="M11" t="str">
        <f t="shared" si="0"/>
        <v>benötigt zusätzliche Förderung</v>
      </c>
    </row>
    <row r="12" spans="1:13" x14ac:dyDescent="0.35">
      <c r="A12">
        <f>'Qualitative Daten'!A20</f>
        <v>0</v>
      </c>
      <c r="B12">
        <f>'Qualitative Daten'!B20</f>
        <v>0</v>
      </c>
      <c r="C12">
        <f>IF('Qualitative Daten'!C20&lt;&gt;0,'Kodierte Daten '!CZ13,0)</f>
        <v>0</v>
      </c>
      <c r="D12">
        <f>IF('Qualitative Daten'!C20&lt;&gt;0,'Kodierte Daten '!DC13,0)</f>
        <v>0</v>
      </c>
      <c r="E12">
        <f>IF('Qualitative Daten'!C20&lt;&gt;0,'Kodierte Daten '!DB13,0)</f>
        <v>0</v>
      </c>
      <c r="F12" s="2">
        <f>IF('Qualitative Daten'!C20&lt;&gt;0,'Kodierte Daten '!DD13,0)</f>
        <v>0</v>
      </c>
      <c r="G12" s="2">
        <f>IF('Qualitative Daten'!C20&lt;&gt;0,'Kodierte Daten '!DE13,0)</f>
        <v>0</v>
      </c>
      <c r="H12" s="2">
        <f>IF('Qualitative Daten'!C20&lt;&gt;0,'Kodierte Daten '!DF13,0)</f>
        <v>0</v>
      </c>
      <c r="I12" s="2">
        <f>IF('Qualitative Daten'!C20&lt;&gt;0,'Kodierte Daten '!DG13,0)</f>
        <v>0</v>
      </c>
      <c r="J12" s="2">
        <f>IF('Qualitative Daten'!C20&lt;&gt;0,'Kodierte Daten '!DH13,0)</f>
        <v>0</v>
      </c>
      <c r="K12" s="2">
        <f>IF('Qualitative Daten'!C20&lt;&gt;0,'Kodierte Daten '!DI13,0)</f>
        <v>0</v>
      </c>
      <c r="L12" s="2">
        <f>IF('Qualitative Daten'!C20&lt;&gt;0,'Kodierte Daten '!DJ13,0)</f>
        <v>0</v>
      </c>
      <c r="M12" t="str">
        <f t="shared" si="0"/>
        <v>benötigt zusätzliche Förderung</v>
      </c>
    </row>
    <row r="13" spans="1:13" x14ac:dyDescent="0.35">
      <c r="A13">
        <f>'Qualitative Daten'!A21</f>
        <v>0</v>
      </c>
      <c r="B13">
        <f>'Qualitative Daten'!B21</f>
        <v>0</v>
      </c>
      <c r="C13">
        <f>IF('Qualitative Daten'!C21&lt;&gt;0,'Kodierte Daten '!CZ14,0)</f>
        <v>0</v>
      </c>
      <c r="D13">
        <f>IF('Qualitative Daten'!C21&lt;&gt;0,'Kodierte Daten '!DC14,0)</f>
        <v>0</v>
      </c>
      <c r="E13">
        <f>IF('Qualitative Daten'!C21&lt;&gt;0,'Kodierte Daten '!DB14,0)</f>
        <v>0</v>
      </c>
      <c r="F13" s="2">
        <f>IF('Qualitative Daten'!C21&lt;&gt;0,'Kodierte Daten '!DD14,0)</f>
        <v>0</v>
      </c>
      <c r="G13" s="2">
        <f>IF('Qualitative Daten'!C21&lt;&gt;0,'Kodierte Daten '!DE14,0)</f>
        <v>0</v>
      </c>
      <c r="H13" s="2">
        <f>IF('Qualitative Daten'!C21&lt;&gt;0,'Kodierte Daten '!DF14,0)</f>
        <v>0</v>
      </c>
      <c r="I13" s="2">
        <f>IF('Qualitative Daten'!C21&lt;&gt;0,'Kodierte Daten '!DG14,0)</f>
        <v>0</v>
      </c>
      <c r="J13" s="2">
        <f>IF('Qualitative Daten'!C21&lt;&gt;0,'Kodierte Daten '!DH14,0)</f>
        <v>0</v>
      </c>
      <c r="K13" s="2">
        <f>IF('Qualitative Daten'!C21&lt;&gt;0,'Kodierte Daten '!DI14,0)</f>
        <v>0</v>
      </c>
      <c r="L13" s="2">
        <f>IF('Qualitative Daten'!C21&lt;&gt;0,'Kodierte Daten '!DJ14,0)</f>
        <v>0</v>
      </c>
      <c r="M13" t="str">
        <f t="shared" si="0"/>
        <v>benötigt zusätzliche Förderung</v>
      </c>
    </row>
    <row r="14" spans="1:13" x14ac:dyDescent="0.35">
      <c r="A14">
        <f>'Qualitative Daten'!A22</f>
        <v>0</v>
      </c>
      <c r="B14">
        <f>'Qualitative Daten'!B22</f>
        <v>0</v>
      </c>
      <c r="C14">
        <f>IF('Qualitative Daten'!C22&lt;&gt;0,'Kodierte Daten '!CZ15,0)</f>
        <v>0</v>
      </c>
      <c r="D14">
        <f>IF('Qualitative Daten'!C22&lt;&gt;0,'Kodierte Daten '!DC15,0)</f>
        <v>0</v>
      </c>
      <c r="E14">
        <f>IF('Qualitative Daten'!C22&lt;&gt;0,'Kodierte Daten '!DB15,0)</f>
        <v>0</v>
      </c>
      <c r="F14" s="2">
        <f>IF('Qualitative Daten'!C22&lt;&gt;0,'Kodierte Daten '!DD15,0)</f>
        <v>0</v>
      </c>
      <c r="G14" s="2">
        <f>IF('Qualitative Daten'!C22&lt;&gt;0,'Kodierte Daten '!DE15,0)</f>
        <v>0</v>
      </c>
      <c r="H14" s="2">
        <f>IF('Qualitative Daten'!C22&lt;&gt;0,'Kodierte Daten '!DF15,0)</f>
        <v>0</v>
      </c>
      <c r="I14" s="2">
        <f>IF('Qualitative Daten'!C22&lt;&gt;0,'Kodierte Daten '!DG15,0)</f>
        <v>0</v>
      </c>
      <c r="J14" s="2">
        <f>IF('Qualitative Daten'!C22&lt;&gt;0,'Kodierte Daten '!DH15,0)</f>
        <v>0</v>
      </c>
      <c r="K14" s="2">
        <f>IF('Qualitative Daten'!C22&lt;&gt;0,'Kodierte Daten '!DI15,0)</f>
        <v>0</v>
      </c>
      <c r="L14" s="2">
        <f>IF('Qualitative Daten'!C22&lt;&gt;0,'Kodierte Daten '!DJ15,0)</f>
        <v>0</v>
      </c>
      <c r="M14" t="str">
        <f t="shared" si="0"/>
        <v>benötigt zusätzliche Förderung</v>
      </c>
    </row>
    <row r="15" spans="1:13" x14ac:dyDescent="0.35">
      <c r="A15">
        <f>'Qualitative Daten'!A23</f>
        <v>0</v>
      </c>
      <c r="B15">
        <f>'Qualitative Daten'!B23</f>
        <v>0</v>
      </c>
      <c r="C15">
        <f>IF('Qualitative Daten'!C23&lt;&gt;0,'Kodierte Daten '!CZ16,0)</f>
        <v>0</v>
      </c>
      <c r="D15">
        <f>IF('Qualitative Daten'!C23&lt;&gt;0,'Kodierte Daten '!DC16,0)</f>
        <v>0</v>
      </c>
      <c r="E15">
        <f>IF('Qualitative Daten'!C23&lt;&gt;0,'Kodierte Daten '!DB16,0)</f>
        <v>0</v>
      </c>
      <c r="F15" s="2">
        <f>IF('Qualitative Daten'!C23&lt;&gt;0,'Kodierte Daten '!DD16,0)</f>
        <v>0</v>
      </c>
      <c r="G15" s="2">
        <f>IF('Qualitative Daten'!C23&lt;&gt;0,'Kodierte Daten '!DE16,0)</f>
        <v>0</v>
      </c>
      <c r="H15" s="2">
        <f>IF('Qualitative Daten'!C23&lt;&gt;0,'Kodierte Daten '!DF16,0)</f>
        <v>0</v>
      </c>
      <c r="I15" s="2">
        <f>IF('Qualitative Daten'!C23&lt;&gt;0,'Kodierte Daten '!DG16,0)</f>
        <v>0</v>
      </c>
      <c r="J15" s="2">
        <f>IF('Qualitative Daten'!C23&lt;&gt;0,'Kodierte Daten '!DH16,0)</f>
        <v>0</v>
      </c>
      <c r="K15" s="2">
        <f>IF('Qualitative Daten'!C23&lt;&gt;0,'Kodierte Daten '!DI16,0)</f>
        <v>0</v>
      </c>
      <c r="L15" s="2">
        <f>IF('Qualitative Daten'!C23&lt;&gt;0,'Kodierte Daten '!DJ16,0)</f>
        <v>0</v>
      </c>
      <c r="M15" t="str">
        <f t="shared" si="0"/>
        <v>benötigt zusätzliche Förderung</v>
      </c>
    </row>
    <row r="16" spans="1:13" x14ac:dyDescent="0.35">
      <c r="A16">
        <f>'Qualitative Daten'!A24</f>
        <v>0</v>
      </c>
      <c r="B16">
        <f>'Qualitative Daten'!B24</f>
        <v>0</v>
      </c>
      <c r="C16">
        <f>IF('Qualitative Daten'!C24&lt;&gt;0,'Kodierte Daten '!CZ17,0)</f>
        <v>0</v>
      </c>
      <c r="D16">
        <f>IF('Qualitative Daten'!C24&lt;&gt;0,'Kodierte Daten '!DC17,0)</f>
        <v>0</v>
      </c>
      <c r="E16">
        <f>IF('Qualitative Daten'!C24&lt;&gt;0,'Kodierte Daten '!DB17,0)</f>
        <v>0</v>
      </c>
      <c r="F16" s="2">
        <f>IF('Qualitative Daten'!C24&lt;&gt;0,'Kodierte Daten '!DD17,0)</f>
        <v>0</v>
      </c>
      <c r="G16" s="2">
        <f>IF('Qualitative Daten'!C24&lt;&gt;0,'Kodierte Daten '!DE17,0)</f>
        <v>0</v>
      </c>
      <c r="H16" s="2">
        <f>IF('Qualitative Daten'!C24&lt;&gt;0,'Kodierte Daten '!DF17,0)</f>
        <v>0</v>
      </c>
      <c r="I16" s="2">
        <f>IF('Qualitative Daten'!C24&lt;&gt;0,'Kodierte Daten '!DG17,0)</f>
        <v>0</v>
      </c>
      <c r="J16" s="2">
        <f>IF('Qualitative Daten'!C24&lt;&gt;0,'Kodierte Daten '!DH17,0)</f>
        <v>0</v>
      </c>
      <c r="K16" s="2">
        <f>IF('Qualitative Daten'!C24&lt;&gt;0,'Kodierte Daten '!DI17,0)</f>
        <v>0</v>
      </c>
      <c r="L16" s="2">
        <f>IF('Qualitative Daten'!C24&lt;&gt;0,'Kodierte Daten '!DJ17,0)</f>
        <v>0</v>
      </c>
      <c r="M16" t="str">
        <f t="shared" si="0"/>
        <v>benötigt zusätzliche Förderung</v>
      </c>
    </row>
    <row r="17" spans="1:13" x14ac:dyDescent="0.35">
      <c r="A17">
        <f>'Qualitative Daten'!A25</f>
        <v>0</v>
      </c>
      <c r="B17">
        <f>'Qualitative Daten'!B25</f>
        <v>0</v>
      </c>
      <c r="C17">
        <f>IF('Qualitative Daten'!C25&lt;&gt;0,'Kodierte Daten '!CZ18,0)</f>
        <v>0</v>
      </c>
      <c r="D17">
        <f>IF('Qualitative Daten'!C25&lt;&gt;0,'Kodierte Daten '!DC18,0)</f>
        <v>0</v>
      </c>
      <c r="E17">
        <f>IF('Qualitative Daten'!C25&lt;&gt;0,'Kodierte Daten '!DB18,0)</f>
        <v>0</v>
      </c>
      <c r="F17" s="2">
        <f>IF('Qualitative Daten'!C25&lt;&gt;0,'Kodierte Daten '!DD18,0)</f>
        <v>0</v>
      </c>
      <c r="G17" s="2">
        <f>IF('Qualitative Daten'!C25&lt;&gt;0,'Kodierte Daten '!DE18,0)</f>
        <v>0</v>
      </c>
      <c r="H17" s="2">
        <f>IF('Qualitative Daten'!C25&lt;&gt;0,'Kodierte Daten '!DF18,0)</f>
        <v>0</v>
      </c>
      <c r="I17" s="2">
        <f>IF('Qualitative Daten'!C25&lt;&gt;0,'Kodierte Daten '!DG18,0)</f>
        <v>0</v>
      </c>
      <c r="J17" s="2">
        <f>IF('Qualitative Daten'!C25&lt;&gt;0,'Kodierte Daten '!DH18,0)</f>
        <v>0</v>
      </c>
      <c r="K17" s="2">
        <f>IF('Qualitative Daten'!C25&lt;&gt;0,'Kodierte Daten '!DI18,0)</f>
        <v>0</v>
      </c>
      <c r="L17" s="2">
        <f>IF('Qualitative Daten'!C25&lt;&gt;0,'Kodierte Daten '!DJ18,0)</f>
        <v>0</v>
      </c>
      <c r="M17" t="str">
        <f t="shared" si="0"/>
        <v>benötigt zusätzliche Förderung</v>
      </c>
    </row>
    <row r="18" spans="1:13" x14ac:dyDescent="0.35">
      <c r="A18">
        <f>'Qualitative Daten'!A26</f>
        <v>0</v>
      </c>
      <c r="B18">
        <f>'Qualitative Daten'!B26</f>
        <v>0</v>
      </c>
      <c r="C18">
        <f>IF('Qualitative Daten'!C26&lt;&gt;0,'Kodierte Daten '!CZ19,0)</f>
        <v>0</v>
      </c>
      <c r="D18">
        <f>IF('Qualitative Daten'!C26&lt;&gt;0,'Kodierte Daten '!DC19,0)</f>
        <v>0</v>
      </c>
      <c r="E18">
        <f>IF('Qualitative Daten'!C26&lt;&gt;0,'Kodierte Daten '!DB19,0)</f>
        <v>0</v>
      </c>
      <c r="F18" s="2">
        <f>IF('Qualitative Daten'!C26&lt;&gt;0,'Kodierte Daten '!DD19,0)</f>
        <v>0</v>
      </c>
      <c r="G18" s="2">
        <f>IF('Qualitative Daten'!C26&lt;&gt;0,'Kodierte Daten '!DE19,0)</f>
        <v>0</v>
      </c>
      <c r="H18" s="2">
        <f>IF('Qualitative Daten'!C26&lt;&gt;0,'Kodierte Daten '!DF19,0)</f>
        <v>0</v>
      </c>
      <c r="I18" s="2">
        <f>IF('Qualitative Daten'!C26&lt;&gt;0,'Kodierte Daten '!DG19,0)</f>
        <v>0</v>
      </c>
      <c r="J18" s="2">
        <f>IF('Qualitative Daten'!C26&lt;&gt;0,'Kodierte Daten '!DH19,0)</f>
        <v>0</v>
      </c>
      <c r="K18" s="2">
        <f>IF('Qualitative Daten'!C26&lt;&gt;0,'Kodierte Daten '!DI19,0)</f>
        <v>0</v>
      </c>
      <c r="L18" s="2">
        <f>IF('Qualitative Daten'!C26&lt;&gt;0,'Kodierte Daten '!DJ19,0)</f>
        <v>0</v>
      </c>
      <c r="M18" t="str">
        <f t="shared" si="0"/>
        <v>benötigt zusätzliche Förderung</v>
      </c>
    </row>
    <row r="19" spans="1:13" x14ac:dyDescent="0.35">
      <c r="A19">
        <f>'Qualitative Daten'!A27</f>
        <v>0</v>
      </c>
      <c r="B19">
        <f>'Qualitative Daten'!B27</f>
        <v>0</v>
      </c>
      <c r="C19">
        <f>IF('Qualitative Daten'!C27&lt;&gt;0,'Kodierte Daten '!CZ20,0)</f>
        <v>0</v>
      </c>
      <c r="D19">
        <f>IF('Qualitative Daten'!C27&lt;&gt;0,'Kodierte Daten '!DC20,0)</f>
        <v>0</v>
      </c>
      <c r="E19">
        <f>IF('Qualitative Daten'!C27&lt;&gt;0,'Kodierte Daten '!DB20,0)</f>
        <v>0</v>
      </c>
      <c r="F19" s="2">
        <f>IF('Qualitative Daten'!C27&lt;&gt;0,'Kodierte Daten '!DD20,0)</f>
        <v>0</v>
      </c>
      <c r="G19" s="2">
        <f>IF('Qualitative Daten'!C27&lt;&gt;0,'Kodierte Daten '!DE20,0)</f>
        <v>0</v>
      </c>
      <c r="H19" s="2">
        <f>IF('Qualitative Daten'!C27&lt;&gt;0,'Kodierte Daten '!DF20,0)</f>
        <v>0</v>
      </c>
      <c r="I19" s="2">
        <f>IF('Qualitative Daten'!C27&lt;&gt;0,'Kodierte Daten '!DG20,0)</f>
        <v>0</v>
      </c>
      <c r="J19" s="2">
        <f>IF('Qualitative Daten'!C27&lt;&gt;0,'Kodierte Daten '!DH20,0)</f>
        <v>0</v>
      </c>
      <c r="K19" s="2">
        <f>IF('Qualitative Daten'!C27&lt;&gt;0,'Kodierte Daten '!DI20,0)</f>
        <v>0</v>
      </c>
      <c r="L19" s="2">
        <f>IF('Qualitative Daten'!C27&lt;&gt;0,'Kodierte Daten '!DJ20,0)</f>
        <v>0</v>
      </c>
      <c r="M19" t="str">
        <f t="shared" si="0"/>
        <v>benötigt zusätzliche Förderung</v>
      </c>
    </row>
    <row r="20" spans="1:13" x14ac:dyDescent="0.35">
      <c r="A20">
        <f>'Qualitative Daten'!A28</f>
        <v>0</v>
      </c>
      <c r="B20">
        <f>'Qualitative Daten'!B28</f>
        <v>0</v>
      </c>
      <c r="C20">
        <f>IF('Qualitative Daten'!C28&lt;&gt;0,'Kodierte Daten '!CZ21,0)</f>
        <v>0</v>
      </c>
      <c r="D20">
        <f>IF('Qualitative Daten'!C28&lt;&gt;0,'Kodierte Daten '!DC21,0)</f>
        <v>0</v>
      </c>
      <c r="E20">
        <f>IF('Qualitative Daten'!C28&lt;&gt;0,'Kodierte Daten '!DB21,0)</f>
        <v>0</v>
      </c>
      <c r="F20" s="2">
        <f>IF('Qualitative Daten'!C28&lt;&gt;0,'Kodierte Daten '!DD21,0)</f>
        <v>0</v>
      </c>
      <c r="G20" s="2">
        <f>IF('Qualitative Daten'!C28&lt;&gt;0,'Kodierte Daten '!DE21,0)</f>
        <v>0</v>
      </c>
      <c r="H20" s="2">
        <f>IF('Qualitative Daten'!C28&lt;&gt;0,'Kodierte Daten '!DF21,0)</f>
        <v>0</v>
      </c>
      <c r="I20" s="2">
        <f>IF('Qualitative Daten'!C28&lt;&gt;0,'Kodierte Daten '!DG21,0)</f>
        <v>0</v>
      </c>
      <c r="J20" s="2">
        <f>IF('Qualitative Daten'!C28&lt;&gt;0,'Kodierte Daten '!DH21,0)</f>
        <v>0</v>
      </c>
      <c r="K20" s="2">
        <f>IF('Qualitative Daten'!C28&lt;&gt;0,'Kodierte Daten '!DI21,0)</f>
        <v>0</v>
      </c>
      <c r="L20" s="2">
        <f>IF('Qualitative Daten'!C28&lt;&gt;0,'Kodierte Daten '!DJ21,0)</f>
        <v>0</v>
      </c>
      <c r="M20" t="str">
        <f t="shared" si="0"/>
        <v>benötigt zusätzliche Förderung</v>
      </c>
    </row>
    <row r="21" spans="1:13" x14ac:dyDescent="0.35">
      <c r="A21">
        <f>'Qualitative Daten'!A29</f>
        <v>0</v>
      </c>
      <c r="B21">
        <f>'Qualitative Daten'!B29</f>
        <v>0</v>
      </c>
      <c r="C21">
        <f>IF('Qualitative Daten'!C29&lt;&gt;0,'Kodierte Daten '!CZ22,0)</f>
        <v>0</v>
      </c>
      <c r="D21">
        <f>IF('Qualitative Daten'!C29&lt;&gt;0,'Kodierte Daten '!DC22,0)</f>
        <v>0</v>
      </c>
      <c r="E21">
        <f>IF('Qualitative Daten'!C29&lt;&gt;0,'Kodierte Daten '!DB22,0)</f>
        <v>0</v>
      </c>
      <c r="F21" s="2">
        <f>IF('Qualitative Daten'!C29&lt;&gt;0,'Kodierte Daten '!DD22,0)</f>
        <v>0</v>
      </c>
      <c r="G21" s="2">
        <f>IF('Qualitative Daten'!C29&lt;&gt;0,'Kodierte Daten '!DE22,0)</f>
        <v>0</v>
      </c>
      <c r="H21" s="2">
        <f>IF('Qualitative Daten'!C29&lt;&gt;0,'Kodierte Daten '!DF22,0)</f>
        <v>0</v>
      </c>
      <c r="I21" s="2">
        <f>IF('Qualitative Daten'!C29&lt;&gt;0,'Kodierte Daten '!DG22,0)</f>
        <v>0</v>
      </c>
      <c r="J21" s="2">
        <f>IF('Qualitative Daten'!C29&lt;&gt;0,'Kodierte Daten '!DH22,0)</f>
        <v>0</v>
      </c>
      <c r="K21" s="2">
        <f>IF('Qualitative Daten'!C29&lt;&gt;0,'Kodierte Daten '!DI22,0)</f>
        <v>0</v>
      </c>
      <c r="L21" s="2">
        <f>IF('Qualitative Daten'!C29&lt;&gt;0,'Kodierte Daten '!DJ22,0)</f>
        <v>0</v>
      </c>
      <c r="M21" t="str">
        <f t="shared" si="0"/>
        <v>benötigt zusätzliche Förderung</v>
      </c>
    </row>
    <row r="22" spans="1:13" x14ac:dyDescent="0.35">
      <c r="A22">
        <f>'Qualitative Daten'!A30</f>
        <v>0</v>
      </c>
      <c r="B22">
        <f>'Qualitative Daten'!B30</f>
        <v>0</v>
      </c>
      <c r="C22">
        <f>IF('Qualitative Daten'!C30&lt;&gt;0,'Kodierte Daten '!CZ23,0)</f>
        <v>0</v>
      </c>
      <c r="D22">
        <f>IF('Qualitative Daten'!C30&lt;&gt;0,'Kodierte Daten '!DC23,0)</f>
        <v>0</v>
      </c>
      <c r="E22">
        <f>IF('Qualitative Daten'!C30&lt;&gt;0,'Kodierte Daten '!DB23,0)</f>
        <v>0</v>
      </c>
      <c r="F22" s="2">
        <f>IF('Qualitative Daten'!C30&lt;&gt;0,'Kodierte Daten '!DD23,0)</f>
        <v>0</v>
      </c>
      <c r="G22" s="2">
        <f>IF('Qualitative Daten'!C30&lt;&gt;0,'Kodierte Daten '!DE23,0)</f>
        <v>0</v>
      </c>
      <c r="H22" s="2">
        <f>IF('Qualitative Daten'!C30&lt;&gt;0,'Kodierte Daten '!DF23,0)</f>
        <v>0</v>
      </c>
      <c r="I22" s="2">
        <f>IF('Qualitative Daten'!C30&lt;&gt;0,'Kodierte Daten '!DG23,0)</f>
        <v>0</v>
      </c>
      <c r="J22" s="2">
        <f>IF('Qualitative Daten'!C30&lt;&gt;0,'Kodierte Daten '!DH23,0)</f>
        <v>0</v>
      </c>
      <c r="K22" s="2">
        <f>IF('Qualitative Daten'!C30&lt;&gt;0,'Kodierte Daten '!DI23,0)</f>
        <v>0</v>
      </c>
      <c r="L22" s="2">
        <f>IF('Qualitative Daten'!C30&lt;&gt;0,'Kodierte Daten '!DJ23,0)</f>
        <v>0</v>
      </c>
      <c r="M22" t="str">
        <f t="shared" si="0"/>
        <v>benötigt zusätzliche Förderung</v>
      </c>
    </row>
    <row r="23" spans="1:13" x14ac:dyDescent="0.35">
      <c r="A23">
        <f>'Qualitative Daten'!A31</f>
        <v>0</v>
      </c>
      <c r="B23">
        <f>'Qualitative Daten'!B31</f>
        <v>0</v>
      </c>
      <c r="C23">
        <f>IF('Qualitative Daten'!C31&lt;&gt;0,'Kodierte Daten '!CZ24,0)</f>
        <v>0</v>
      </c>
      <c r="D23">
        <f>IF('Qualitative Daten'!C31&lt;&gt;0,'Kodierte Daten '!DC24,0)</f>
        <v>0</v>
      </c>
      <c r="E23">
        <f>IF('Qualitative Daten'!C31&lt;&gt;0,'Kodierte Daten '!DB24,0)</f>
        <v>0</v>
      </c>
      <c r="F23" s="2">
        <f>IF('Qualitative Daten'!C31&lt;&gt;0,'Kodierte Daten '!DD24,0)</f>
        <v>0</v>
      </c>
      <c r="G23" s="2">
        <f>IF('Qualitative Daten'!C31&lt;&gt;0,'Kodierte Daten '!DE24,0)</f>
        <v>0</v>
      </c>
      <c r="H23" s="2">
        <f>IF('Qualitative Daten'!C31&lt;&gt;0,'Kodierte Daten '!DF24,0)</f>
        <v>0</v>
      </c>
      <c r="I23" s="2">
        <f>IF('Qualitative Daten'!C31&lt;&gt;0,'Kodierte Daten '!DG24,0)</f>
        <v>0</v>
      </c>
      <c r="J23" s="2">
        <f>IF('Qualitative Daten'!C31&lt;&gt;0,'Kodierte Daten '!DH24,0)</f>
        <v>0</v>
      </c>
      <c r="K23" s="2">
        <f>IF('Qualitative Daten'!C31&lt;&gt;0,'Kodierte Daten '!DI24,0)</f>
        <v>0</v>
      </c>
      <c r="L23" s="2">
        <f>IF('Qualitative Daten'!C31&lt;&gt;0,'Kodierte Daten '!DJ24,0)</f>
        <v>0</v>
      </c>
      <c r="M23" t="str">
        <f t="shared" si="0"/>
        <v>benötigt zusätzliche Förderung</v>
      </c>
    </row>
    <row r="24" spans="1:13" x14ac:dyDescent="0.35">
      <c r="A24">
        <f>'Qualitative Daten'!A32</f>
        <v>0</v>
      </c>
      <c r="B24">
        <f>'Qualitative Daten'!B32</f>
        <v>0</v>
      </c>
      <c r="C24">
        <f>IF('Qualitative Daten'!C32&lt;&gt;0,'Kodierte Daten '!CZ25,0)</f>
        <v>0</v>
      </c>
      <c r="D24">
        <f>IF('Qualitative Daten'!C32&lt;&gt;0,'Kodierte Daten '!DC25,0)</f>
        <v>0</v>
      </c>
      <c r="E24">
        <f>IF('Qualitative Daten'!C32&lt;&gt;0,'Kodierte Daten '!DB25,0)</f>
        <v>0</v>
      </c>
      <c r="F24" s="2">
        <f>IF('Qualitative Daten'!C32&lt;&gt;0,'Kodierte Daten '!DD25,0)</f>
        <v>0</v>
      </c>
      <c r="G24" s="2">
        <f>IF('Qualitative Daten'!C32&lt;&gt;0,'Kodierte Daten '!DE25,0)</f>
        <v>0</v>
      </c>
      <c r="H24" s="2">
        <f>IF('Qualitative Daten'!C32&lt;&gt;0,'Kodierte Daten '!DF25,0)</f>
        <v>0</v>
      </c>
      <c r="I24" s="2">
        <f>IF('Qualitative Daten'!C32&lt;&gt;0,'Kodierte Daten '!DG25,0)</f>
        <v>0</v>
      </c>
      <c r="J24" s="2">
        <f>IF('Qualitative Daten'!C32&lt;&gt;0,'Kodierte Daten '!DH25,0)</f>
        <v>0</v>
      </c>
      <c r="K24" s="2">
        <f>IF('Qualitative Daten'!C32&lt;&gt;0,'Kodierte Daten '!DI25,0)</f>
        <v>0</v>
      </c>
      <c r="L24" s="2">
        <f>IF('Qualitative Daten'!C32&lt;&gt;0,'Kodierte Daten '!DJ25,0)</f>
        <v>0</v>
      </c>
      <c r="M24" t="str">
        <f t="shared" si="0"/>
        <v>benötigt zusätzliche Förderung</v>
      </c>
    </row>
    <row r="25" spans="1:13" x14ac:dyDescent="0.35">
      <c r="A25">
        <f>'Qualitative Daten'!A33</f>
        <v>0</v>
      </c>
      <c r="B25">
        <f>'Qualitative Daten'!B33</f>
        <v>0</v>
      </c>
      <c r="C25">
        <f>IF('Qualitative Daten'!C33&lt;&gt;0,'Kodierte Daten '!CZ26,0)</f>
        <v>0</v>
      </c>
      <c r="D25">
        <f>IF('Qualitative Daten'!C33&lt;&gt;0,'Kodierte Daten '!DC26,0)</f>
        <v>0</v>
      </c>
      <c r="E25">
        <f>IF('Qualitative Daten'!C33&lt;&gt;0,'Kodierte Daten '!DB26,0)</f>
        <v>0</v>
      </c>
      <c r="F25" s="2">
        <f>IF('Qualitative Daten'!C33&lt;&gt;0,'Kodierte Daten '!DD26,0)</f>
        <v>0</v>
      </c>
      <c r="G25" s="2">
        <f>IF('Qualitative Daten'!C33&lt;&gt;0,'Kodierte Daten '!DE26,0)</f>
        <v>0</v>
      </c>
      <c r="H25" s="2">
        <f>IF('Qualitative Daten'!C33&lt;&gt;0,'Kodierte Daten '!DF26,0)</f>
        <v>0</v>
      </c>
      <c r="I25" s="2">
        <f>IF('Qualitative Daten'!C33&lt;&gt;0,'Kodierte Daten '!DG26,0)</f>
        <v>0</v>
      </c>
      <c r="J25" s="2">
        <f>IF('Qualitative Daten'!C33&lt;&gt;0,'Kodierte Daten '!DH26,0)</f>
        <v>0</v>
      </c>
      <c r="K25" s="2">
        <f>IF('Qualitative Daten'!C33&lt;&gt;0,'Kodierte Daten '!DI26,0)</f>
        <v>0</v>
      </c>
      <c r="L25" s="2">
        <f>IF('Qualitative Daten'!C33&lt;&gt;0,'Kodierte Daten '!DJ26,0)</f>
        <v>0</v>
      </c>
      <c r="M25" t="str">
        <f t="shared" si="0"/>
        <v>benötigt zusätzliche Förderung</v>
      </c>
    </row>
    <row r="26" spans="1:13" x14ac:dyDescent="0.35">
      <c r="A26">
        <f>'Qualitative Daten'!A34</f>
        <v>0</v>
      </c>
      <c r="B26">
        <f>'Qualitative Daten'!B34</f>
        <v>0</v>
      </c>
      <c r="C26">
        <f>IF('Qualitative Daten'!C34&lt;&gt;0,'Kodierte Daten '!CZ27,0)</f>
        <v>0</v>
      </c>
      <c r="D26">
        <f>IF('Qualitative Daten'!C34&lt;&gt;0,'Kodierte Daten '!DC27,0)</f>
        <v>0</v>
      </c>
      <c r="E26">
        <f>IF('Qualitative Daten'!C34&lt;&gt;0,'Kodierte Daten '!DB27,0)</f>
        <v>0</v>
      </c>
      <c r="F26" s="2">
        <f>IF('Qualitative Daten'!C34&lt;&gt;0,'Kodierte Daten '!DD27,0)</f>
        <v>0</v>
      </c>
      <c r="G26" s="2">
        <f>IF('Qualitative Daten'!C34&lt;&gt;0,'Kodierte Daten '!DE27,0)</f>
        <v>0</v>
      </c>
      <c r="H26" s="2">
        <f>IF('Qualitative Daten'!C34&lt;&gt;0,'Kodierte Daten '!DF27,0)</f>
        <v>0</v>
      </c>
      <c r="I26" s="2">
        <f>IF('Qualitative Daten'!C34&lt;&gt;0,'Kodierte Daten '!DG27,0)</f>
        <v>0</v>
      </c>
      <c r="J26" s="2">
        <f>IF('Qualitative Daten'!C34&lt;&gt;0,'Kodierte Daten '!DH27,0)</f>
        <v>0</v>
      </c>
      <c r="K26" s="2">
        <f>IF('Qualitative Daten'!C34&lt;&gt;0,'Kodierte Daten '!DI27,0)</f>
        <v>0</v>
      </c>
      <c r="L26" s="2">
        <f>IF('Qualitative Daten'!C34&lt;&gt;0,'Kodierte Daten '!DJ27,0)</f>
        <v>0</v>
      </c>
      <c r="M26" t="str">
        <f t="shared" si="0"/>
        <v>benötigt zusätzliche Förderung</v>
      </c>
    </row>
    <row r="27" spans="1:13" x14ac:dyDescent="0.35">
      <c r="A27">
        <f>'Qualitative Daten'!A35</f>
        <v>0</v>
      </c>
      <c r="B27">
        <f>'Qualitative Daten'!B35</f>
        <v>0</v>
      </c>
      <c r="C27">
        <f>IF('Qualitative Daten'!C35&lt;&gt;0,'Kodierte Daten '!CZ28,0)</f>
        <v>0</v>
      </c>
      <c r="D27">
        <f>IF('Qualitative Daten'!C35&lt;&gt;0,'Kodierte Daten '!DC28,0)</f>
        <v>0</v>
      </c>
      <c r="E27">
        <f>IF('Qualitative Daten'!C35&lt;&gt;0,'Kodierte Daten '!DB28,0)</f>
        <v>0</v>
      </c>
      <c r="F27" s="2">
        <f>IF('Qualitative Daten'!C35&lt;&gt;0,'Kodierte Daten '!DD28,0)</f>
        <v>0</v>
      </c>
      <c r="G27" s="2">
        <f>IF('Qualitative Daten'!C35&lt;&gt;0,'Kodierte Daten '!DE28,0)</f>
        <v>0</v>
      </c>
      <c r="H27" s="2">
        <f>IF('Qualitative Daten'!C35&lt;&gt;0,'Kodierte Daten '!DF28,0)</f>
        <v>0</v>
      </c>
      <c r="I27" s="2">
        <f>IF('Qualitative Daten'!C35&lt;&gt;0,'Kodierte Daten '!DG28,0)</f>
        <v>0</v>
      </c>
      <c r="J27" s="2">
        <f>IF('Qualitative Daten'!C35&lt;&gt;0,'Kodierte Daten '!DH28,0)</f>
        <v>0</v>
      </c>
      <c r="K27" s="2">
        <f>IF('Qualitative Daten'!C35&lt;&gt;0,'Kodierte Daten '!DI28,0)</f>
        <v>0</v>
      </c>
      <c r="L27" s="2">
        <f>IF('Qualitative Daten'!C35&lt;&gt;0,'Kodierte Daten '!DJ28,0)</f>
        <v>0</v>
      </c>
      <c r="M27" t="str">
        <f t="shared" si="0"/>
        <v>benötigt zusätzliche Förderung</v>
      </c>
    </row>
    <row r="28" spans="1:13" x14ac:dyDescent="0.35">
      <c r="A28">
        <f>'Qualitative Daten'!A36</f>
        <v>0</v>
      </c>
      <c r="B28">
        <f>'Qualitative Daten'!B36</f>
        <v>0</v>
      </c>
      <c r="C28">
        <f>IF('Qualitative Daten'!C36&lt;&gt;0,'Kodierte Daten '!CZ29,0)</f>
        <v>0</v>
      </c>
      <c r="D28">
        <f>IF('Qualitative Daten'!C36&lt;&gt;0,'Kodierte Daten '!DC29,0)</f>
        <v>0</v>
      </c>
      <c r="E28">
        <f>IF('Qualitative Daten'!C36&lt;&gt;0,'Kodierte Daten '!DB29,0)</f>
        <v>0</v>
      </c>
      <c r="F28" s="2">
        <f>IF('Qualitative Daten'!C36&lt;&gt;0,'Kodierte Daten '!DD29,0)</f>
        <v>0</v>
      </c>
      <c r="G28" s="2">
        <f>IF('Qualitative Daten'!C36&lt;&gt;0,'Kodierte Daten '!DE29,0)</f>
        <v>0</v>
      </c>
      <c r="H28" s="2">
        <f>IF('Qualitative Daten'!C36&lt;&gt;0,'Kodierte Daten '!DF29,0)</f>
        <v>0</v>
      </c>
      <c r="I28" s="2">
        <f>IF('Qualitative Daten'!C36&lt;&gt;0,'Kodierte Daten '!DG29,0)</f>
        <v>0</v>
      </c>
      <c r="J28" s="2">
        <f>IF('Qualitative Daten'!C36&lt;&gt;0,'Kodierte Daten '!DH29,0)</f>
        <v>0</v>
      </c>
      <c r="K28" s="2">
        <f>IF('Qualitative Daten'!C36&lt;&gt;0,'Kodierte Daten '!DI29,0)</f>
        <v>0</v>
      </c>
      <c r="L28" s="2">
        <f>IF('Qualitative Daten'!C36&lt;&gt;0,'Kodierte Daten '!DJ29,0)</f>
        <v>0</v>
      </c>
      <c r="M28" t="str">
        <f t="shared" si="0"/>
        <v>benötigt zusätzliche Förderung</v>
      </c>
    </row>
    <row r="29" spans="1:13" x14ac:dyDescent="0.35">
      <c r="A29">
        <f>'Qualitative Daten'!A37</f>
        <v>0</v>
      </c>
      <c r="B29">
        <f>'Qualitative Daten'!B37</f>
        <v>0</v>
      </c>
      <c r="C29">
        <f>IF('Qualitative Daten'!C37&lt;&gt;0,'Kodierte Daten '!CZ30,0)</f>
        <v>0</v>
      </c>
      <c r="D29">
        <f>IF('Qualitative Daten'!C37&lt;&gt;0,'Kodierte Daten '!DC30,0)</f>
        <v>0</v>
      </c>
      <c r="E29">
        <f>IF('Qualitative Daten'!C37&lt;&gt;0,'Kodierte Daten '!DB30,0)</f>
        <v>0</v>
      </c>
      <c r="F29" s="2">
        <f>IF('Qualitative Daten'!C37&lt;&gt;0,'Kodierte Daten '!DD30,0)</f>
        <v>0</v>
      </c>
      <c r="G29" s="2">
        <f>IF('Qualitative Daten'!C37&lt;&gt;0,'Kodierte Daten '!DE30,0)</f>
        <v>0</v>
      </c>
      <c r="H29" s="2">
        <f>IF('Qualitative Daten'!C37&lt;&gt;0,'Kodierte Daten '!DF30,0)</f>
        <v>0</v>
      </c>
      <c r="I29" s="2">
        <f>IF('Qualitative Daten'!C37&lt;&gt;0,'Kodierte Daten '!DG30,0)</f>
        <v>0</v>
      </c>
      <c r="J29" s="2">
        <f>IF('Qualitative Daten'!C37&lt;&gt;0,'Kodierte Daten '!DH30,0)</f>
        <v>0</v>
      </c>
      <c r="K29" s="2">
        <f>IF('Qualitative Daten'!C37&lt;&gt;0,'Kodierte Daten '!DI30,0)</f>
        <v>0</v>
      </c>
      <c r="L29" s="2">
        <f>IF('Qualitative Daten'!C37&lt;&gt;0,'Kodierte Daten '!DJ30,0)</f>
        <v>0</v>
      </c>
      <c r="M29" t="str">
        <f t="shared" si="0"/>
        <v>benötigt zusätzliche Förderung</v>
      </c>
    </row>
    <row r="30" spans="1:13" x14ac:dyDescent="0.35">
      <c r="A30">
        <f>'Qualitative Daten'!A38</f>
        <v>0</v>
      </c>
      <c r="B30">
        <f>'Qualitative Daten'!B38</f>
        <v>0</v>
      </c>
      <c r="C30">
        <f>IF('Qualitative Daten'!C38&lt;&gt;0,'Kodierte Daten '!CZ31,0)</f>
        <v>0</v>
      </c>
      <c r="D30">
        <f>IF('Qualitative Daten'!C38&lt;&gt;0,'Kodierte Daten '!DC31,0)</f>
        <v>0</v>
      </c>
      <c r="E30">
        <f>IF('Qualitative Daten'!C38&lt;&gt;0,'Kodierte Daten '!DB31,0)</f>
        <v>0</v>
      </c>
      <c r="F30" s="2">
        <f>IF('Qualitative Daten'!C38&lt;&gt;0,'Kodierte Daten '!DD31,0)</f>
        <v>0</v>
      </c>
      <c r="G30" s="2">
        <f>IF('Qualitative Daten'!C38&lt;&gt;0,'Kodierte Daten '!DE31,0)</f>
        <v>0</v>
      </c>
      <c r="H30" s="2">
        <f>IF('Qualitative Daten'!C38&lt;&gt;0,'Kodierte Daten '!DF31,0)</f>
        <v>0</v>
      </c>
      <c r="I30" s="2">
        <f>IF('Qualitative Daten'!C38&lt;&gt;0,'Kodierte Daten '!DG31,0)</f>
        <v>0</v>
      </c>
      <c r="J30" s="2">
        <f>IF('Qualitative Daten'!C38&lt;&gt;0,'Kodierte Daten '!DH31,0)</f>
        <v>0</v>
      </c>
      <c r="K30" s="2">
        <f>IF('Qualitative Daten'!C38&lt;&gt;0,'Kodierte Daten '!DI31,0)</f>
        <v>0</v>
      </c>
      <c r="L30" s="2">
        <f>IF('Qualitative Daten'!C38&lt;&gt;0,'Kodierte Daten '!DJ31,0)</f>
        <v>0</v>
      </c>
      <c r="M30" t="str">
        <f t="shared" si="0"/>
        <v>benötigt zusätzliche Förderung</v>
      </c>
    </row>
    <row r="31" spans="1:13" x14ac:dyDescent="0.35">
      <c r="A31">
        <f>'Qualitative Daten'!A39</f>
        <v>0</v>
      </c>
      <c r="B31">
        <f>'Qualitative Daten'!B39</f>
        <v>0</v>
      </c>
      <c r="C31">
        <f>IF('Qualitative Daten'!C39&lt;&gt;0,'Kodierte Daten '!CZ32,0)</f>
        <v>0</v>
      </c>
      <c r="D31">
        <f>IF('Qualitative Daten'!C39&lt;&gt;0,'Kodierte Daten '!DC32,0)</f>
        <v>0</v>
      </c>
      <c r="E31">
        <f>IF('Qualitative Daten'!C39&lt;&gt;0,'Kodierte Daten '!DB32,0)</f>
        <v>0</v>
      </c>
      <c r="F31" s="2">
        <f>IF('Qualitative Daten'!C39&lt;&gt;0,'Kodierte Daten '!DD32,0)</f>
        <v>0</v>
      </c>
      <c r="G31" s="2">
        <f>IF('Qualitative Daten'!C39&lt;&gt;0,'Kodierte Daten '!DE32,0)</f>
        <v>0</v>
      </c>
      <c r="H31" s="2">
        <f>IF('Qualitative Daten'!C39&lt;&gt;0,'Kodierte Daten '!DF32,0)</f>
        <v>0</v>
      </c>
      <c r="I31" s="2">
        <f>IF('Qualitative Daten'!C39&lt;&gt;0,'Kodierte Daten '!DG32,0)</f>
        <v>0</v>
      </c>
      <c r="J31" s="2">
        <f>IF('Qualitative Daten'!C39&lt;&gt;0,'Kodierte Daten '!DH32,0)</f>
        <v>0</v>
      </c>
      <c r="K31" s="2">
        <f>IF('Qualitative Daten'!C39&lt;&gt;0,'Kodierte Daten '!DI32,0)</f>
        <v>0</v>
      </c>
      <c r="L31" s="2">
        <f>IF('Qualitative Daten'!C39&lt;&gt;0,'Kodierte Daten '!DJ32,0)</f>
        <v>0</v>
      </c>
      <c r="M31" t="str">
        <f t="shared" si="0"/>
        <v>benötigt zusätzliche Förderung</v>
      </c>
    </row>
    <row r="32" spans="1:13" x14ac:dyDescent="0.35">
      <c r="A32">
        <f>'Qualitative Daten'!A40</f>
        <v>0</v>
      </c>
      <c r="B32">
        <f>'Qualitative Daten'!B40</f>
        <v>0</v>
      </c>
      <c r="C32">
        <f>IF('Qualitative Daten'!C40&lt;&gt;0,'Kodierte Daten '!CZ33,0)</f>
        <v>0</v>
      </c>
      <c r="D32">
        <f>IF('Qualitative Daten'!C40&lt;&gt;0,'Kodierte Daten '!DC33,0)</f>
        <v>0</v>
      </c>
      <c r="E32">
        <f>IF('Qualitative Daten'!C40&lt;&gt;0,'Kodierte Daten '!DB33,0)</f>
        <v>0</v>
      </c>
      <c r="F32" s="2">
        <f>IF('Qualitative Daten'!C40&lt;&gt;0,'Kodierte Daten '!DD33,0)</f>
        <v>0</v>
      </c>
      <c r="G32" s="2">
        <f>IF('Qualitative Daten'!C40&lt;&gt;0,'Kodierte Daten '!DE33,0)</f>
        <v>0</v>
      </c>
      <c r="H32" s="2">
        <f>IF('Qualitative Daten'!C40&lt;&gt;0,'Kodierte Daten '!DF33,0)</f>
        <v>0</v>
      </c>
      <c r="I32" s="2">
        <f>IF('Qualitative Daten'!C40&lt;&gt;0,'Kodierte Daten '!DG33,0)</f>
        <v>0</v>
      </c>
      <c r="J32" s="2">
        <f>IF('Qualitative Daten'!C40&lt;&gt;0,'Kodierte Daten '!DH33,0)</f>
        <v>0</v>
      </c>
      <c r="K32" s="2">
        <f>IF('Qualitative Daten'!C40&lt;&gt;0,'Kodierte Daten '!DI33,0)</f>
        <v>0</v>
      </c>
      <c r="L32" s="2">
        <f>IF('Qualitative Daten'!C40&lt;&gt;0,'Kodierte Daten '!DJ33,0)</f>
        <v>0</v>
      </c>
      <c r="M32" t="str">
        <f t="shared" si="0"/>
        <v>benötigt zusätzliche Förderung</v>
      </c>
    </row>
    <row r="33" spans="1:13" x14ac:dyDescent="0.35">
      <c r="A33">
        <f>'Qualitative Daten'!A41</f>
        <v>0</v>
      </c>
      <c r="B33">
        <f>'Qualitative Daten'!B41</f>
        <v>0</v>
      </c>
      <c r="C33">
        <f>IF('Qualitative Daten'!C41&lt;&gt;0,'Kodierte Daten '!CZ34,0)</f>
        <v>0</v>
      </c>
      <c r="D33">
        <f>IF('Qualitative Daten'!C41&lt;&gt;0,'Kodierte Daten '!DC34,0)</f>
        <v>0</v>
      </c>
      <c r="E33">
        <f>IF('Qualitative Daten'!C41&lt;&gt;0,'Kodierte Daten '!DB34,0)</f>
        <v>0</v>
      </c>
      <c r="F33" s="2">
        <f>IF('Qualitative Daten'!C41&lt;&gt;0,'Kodierte Daten '!DD34,0)</f>
        <v>0</v>
      </c>
      <c r="G33" s="2">
        <f>IF('Qualitative Daten'!C41&lt;&gt;0,'Kodierte Daten '!DE34,0)</f>
        <v>0</v>
      </c>
      <c r="H33" s="2">
        <f>IF('Qualitative Daten'!C41&lt;&gt;0,'Kodierte Daten '!DF34,0)</f>
        <v>0</v>
      </c>
      <c r="I33" s="2">
        <f>IF('Qualitative Daten'!C41&lt;&gt;0,'Kodierte Daten '!DG34,0)</f>
        <v>0</v>
      </c>
      <c r="J33" s="2">
        <f>IF('Qualitative Daten'!C41&lt;&gt;0,'Kodierte Daten '!DH34,0)</f>
        <v>0</v>
      </c>
      <c r="K33" s="2">
        <f>IF('Qualitative Daten'!C41&lt;&gt;0,'Kodierte Daten '!DI34,0)</f>
        <v>0</v>
      </c>
      <c r="L33" s="2">
        <f>IF('Qualitative Daten'!C41&lt;&gt;0,'Kodierte Daten '!DJ34,0)</f>
        <v>0</v>
      </c>
      <c r="M33" t="str">
        <f t="shared" si="0"/>
        <v>benötigt zusätzliche Förderung</v>
      </c>
    </row>
    <row r="34" spans="1:13" x14ac:dyDescent="0.35">
      <c r="A34">
        <f>'Qualitative Daten'!A42</f>
        <v>0</v>
      </c>
      <c r="B34">
        <f>'Qualitative Daten'!B42</f>
        <v>0</v>
      </c>
      <c r="C34">
        <f>IF('Qualitative Daten'!C42&lt;&gt;0,'Kodierte Daten '!CZ35,0)</f>
        <v>0</v>
      </c>
      <c r="D34">
        <f>IF('Qualitative Daten'!C42&lt;&gt;0,'Kodierte Daten '!DC35,0)</f>
        <v>0</v>
      </c>
      <c r="E34">
        <f>IF('Qualitative Daten'!C42&lt;&gt;0,'Kodierte Daten '!DB35,0)</f>
        <v>0</v>
      </c>
      <c r="F34" s="2">
        <f>IF('Qualitative Daten'!C42&lt;&gt;0,'Kodierte Daten '!DD35,0)</f>
        <v>0</v>
      </c>
      <c r="G34" s="2">
        <f>IF('Qualitative Daten'!C42&lt;&gt;0,'Kodierte Daten '!DE35,0)</f>
        <v>0</v>
      </c>
      <c r="H34" s="2">
        <f>IF('Qualitative Daten'!C42&lt;&gt;0,'Kodierte Daten '!DF35,0)</f>
        <v>0</v>
      </c>
      <c r="I34" s="2">
        <f>IF('Qualitative Daten'!C42&lt;&gt;0,'Kodierte Daten '!DG35,0)</f>
        <v>0</v>
      </c>
      <c r="J34" s="2">
        <f>IF('Qualitative Daten'!C42&lt;&gt;0,'Kodierte Daten '!DH35,0)</f>
        <v>0</v>
      </c>
      <c r="K34" s="2">
        <f>IF('Qualitative Daten'!C42&lt;&gt;0,'Kodierte Daten '!DI35,0)</f>
        <v>0</v>
      </c>
      <c r="L34" s="2">
        <f>IF('Qualitative Daten'!C42&lt;&gt;0,'Kodierte Daten '!DJ35,0)</f>
        <v>0</v>
      </c>
      <c r="M34" t="str">
        <f t="shared" si="0"/>
        <v>benötigt zusätzliche Förderung</v>
      </c>
    </row>
    <row r="35" spans="1:13" x14ac:dyDescent="0.35">
      <c r="A35">
        <f>'Qualitative Daten'!A43</f>
        <v>0</v>
      </c>
      <c r="B35">
        <f>'Qualitative Daten'!B43</f>
        <v>0</v>
      </c>
      <c r="C35">
        <f>IF('Qualitative Daten'!C43&lt;&gt;0,'Kodierte Daten '!CZ36,0)</f>
        <v>0</v>
      </c>
      <c r="D35">
        <f>IF('Qualitative Daten'!C43&lt;&gt;0,'Kodierte Daten '!DC36,0)</f>
        <v>0</v>
      </c>
      <c r="E35">
        <f>IF('Qualitative Daten'!C43&lt;&gt;0,'Kodierte Daten '!DB36,0)</f>
        <v>0</v>
      </c>
      <c r="F35" s="2">
        <f>IF('Qualitative Daten'!C43&lt;&gt;0,'Kodierte Daten '!DD36,0)</f>
        <v>0</v>
      </c>
      <c r="G35" s="2">
        <f>IF('Qualitative Daten'!C43&lt;&gt;0,'Kodierte Daten '!DE36,0)</f>
        <v>0</v>
      </c>
      <c r="H35" s="2">
        <f>IF('Qualitative Daten'!C43&lt;&gt;0,'Kodierte Daten '!DF36,0)</f>
        <v>0</v>
      </c>
      <c r="I35" s="2">
        <f>IF('Qualitative Daten'!C43&lt;&gt;0,'Kodierte Daten '!DG36,0)</f>
        <v>0</v>
      </c>
      <c r="J35" s="2">
        <f>IF('Qualitative Daten'!C43&lt;&gt;0,'Kodierte Daten '!DH36,0)</f>
        <v>0</v>
      </c>
      <c r="K35" s="2">
        <f>IF('Qualitative Daten'!C43&lt;&gt;0,'Kodierte Daten '!DI36,0)</f>
        <v>0</v>
      </c>
      <c r="L35" s="2">
        <f>IF('Qualitative Daten'!C43&lt;&gt;0,'Kodierte Daten '!DJ36,0)</f>
        <v>0</v>
      </c>
      <c r="M35" t="str">
        <f t="shared" si="0"/>
        <v>benötigt zusätzliche Förderung</v>
      </c>
    </row>
    <row r="36" spans="1:13" x14ac:dyDescent="0.35">
      <c r="A36">
        <f>'Qualitative Daten'!A44</f>
        <v>0</v>
      </c>
      <c r="B36">
        <f>'Qualitative Daten'!B44</f>
        <v>0</v>
      </c>
      <c r="C36">
        <f>IF('Qualitative Daten'!C44&lt;&gt;0,'Kodierte Daten '!CZ37,0)</f>
        <v>0</v>
      </c>
      <c r="D36">
        <f>IF('Qualitative Daten'!C44&lt;&gt;0,'Kodierte Daten '!DC37,0)</f>
        <v>0</v>
      </c>
      <c r="E36">
        <f>IF('Qualitative Daten'!C44&lt;&gt;0,'Kodierte Daten '!DB37,0)</f>
        <v>0</v>
      </c>
      <c r="F36" s="2">
        <f>IF('Qualitative Daten'!C44&lt;&gt;0,'Kodierte Daten '!DD37,0)</f>
        <v>0</v>
      </c>
      <c r="G36" s="2">
        <f>IF('Qualitative Daten'!C44&lt;&gt;0,'Kodierte Daten '!DE37,0)</f>
        <v>0</v>
      </c>
      <c r="H36" s="2">
        <f>IF('Qualitative Daten'!C44&lt;&gt;0,'Kodierte Daten '!DF37,0)</f>
        <v>0</v>
      </c>
      <c r="I36" s="2">
        <f>IF('Qualitative Daten'!C44&lt;&gt;0,'Kodierte Daten '!DG37,0)</f>
        <v>0</v>
      </c>
      <c r="J36" s="2">
        <f>IF('Qualitative Daten'!C44&lt;&gt;0,'Kodierte Daten '!DH37,0)</f>
        <v>0</v>
      </c>
      <c r="K36" s="2">
        <f>IF('Qualitative Daten'!C44&lt;&gt;0,'Kodierte Daten '!DI37,0)</f>
        <v>0</v>
      </c>
      <c r="L36" s="2">
        <f>IF('Qualitative Daten'!C44&lt;&gt;0,'Kodierte Daten '!DJ37,0)</f>
        <v>0</v>
      </c>
      <c r="M36" t="str">
        <f t="shared" si="0"/>
        <v>benötigt zusätzliche Förderung</v>
      </c>
    </row>
    <row r="37" spans="1:13" x14ac:dyDescent="0.35">
      <c r="A37">
        <f>'Qualitative Daten'!A45</f>
        <v>0</v>
      </c>
      <c r="B37">
        <f>'Qualitative Daten'!B45</f>
        <v>0</v>
      </c>
      <c r="C37">
        <f>IF('Qualitative Daten'!C45&lt;&gt;0,'Kodierte Daten '!CZ38,0)</f>
        <v>0</v>
      </c>
      <c r="D37">
        <f>IF('Qualitative Daten'!C45&lt;&gt;0,'Kodierte Daten '!DC38,0)</f>
        <v>0</v>
      </c>
      <c r="E37">
        <f>IF('Qualitative Daten'!C45&lt;&gt;0,'Kodierte Daten '!DB38,0)</f>
        <v>0</v>
      </c>
      <c r="F37" s="2">
        <f>IF('Qualitative Daten'!C45&lt;&gt;0,'Kodierte Daten '!DD38,0)</f>
        <v>0</v>
      </c>
      <c r="G37" s="2">
        <f>IF('Qualitative Daten'!C45&lt;&gt;0,'Kodierte Daten '!DE38,0)</f>
        <v>0</v>
      </c>
      <c r="H37" s="2">
        <f>IF('Qualitative Daten'!C45&lt;&gt;0,'Kodierte Daten '!DF38,0)</f>
        <v>0</v>
      </c>
      <c r="I37" s="2">
        <f>IF('Qualitative Daten'!C45&lt;&gt;0,'Kodierte Daten '!DG38,0)</f>
        <v>0</v>
      </c>
      <c r="J37" s="2">
        <f>IF('Qualitative Daten'!C45&lt;&gt;0,'Kodierte Daten '!DH38,0)</f>
        <v>0</v>
      </c>
      <c r="K37" s="2">
        <f>IF('Qualitative Daten'!C45&lt;&gt;0,'Kodierte Daten '!DI38,0)</f>
        <v>0</v>
      </c>
      <c r="L37" s="2">
        <f>IF('Qualitative Daten'!C45&lt;&gt;0,'Kodierte Daten '!DJ38,0)</f>
        <v>0</v>
      </c>
      <c r="M37" t="str">
        <f t="shared" si="0"/>
        <v>benötigt zusätzliche Förderung</v>
      </c>
    </row>
    <row r="38" spans="1:13" x14ac:dyDescent="0.35">
      <c r="A38">
        <f>'Qualitative Daten'!A46</f>
        <v>0</v>
      </c>
      <c r="B38">
        <f>'Qualitative Daten'!B46</f>
        <v>0</v>
      </c>
      <c r="C38">
        <f>IF('Qualitative Daten'!C46&lt;&gt;0,'Kodierte Daten '!CZ39,0)</f>
        <v>0</v>
      </c>
      <c r="D38">
        <f>IF('Qualitative Daten'!C46&lt;&gt;0,'Kodierte Daten '!DC39,0)</f>
        <v>0</v>
      </c>
      <c r="E38">
        <f>IF('Qualitative Daten'!C46&lt;&gt;0,'Kodierte Daten '!DB39,0)</f>
        <v>0</v>
      </c>
      <c r="F38" s="2">
        <f>IF('Qualitative Daten'!C46&lt;&gt;0,'Kodierte Daten '!DD39,0)</f>
        <v>0</v>
      </c>
      <c r="G38" s="2">
        <f>IF('Qualitative Daten'!C46&lt;&gt;0,'Kodierte Daten '!DE39,0)</f>
        <v>0</v>
      </c>
      <c r="H38" s="2">
        <f>IF('Qualitative Daten'!C46&lt;&gt;0,'Kodierte Daten '!DF39,0)</f>
        <v>0</v>
      </c>
      <c r="I38" s="2">
        <f>IF('Qualitative Daten'!C46&lt;&gt;0,'Kodierte Daten '!DG39,0)</f>
        <v>0</v>
      </c>
      <c r="J38" s="2">
        <f>IF('Qualitative Daten'!C46&lt;&gt;0,'Kodierte Daten '!DH39,0)</f>
        <v>0</v>
      </c>
      <c r="K38" s="2">
        <f>IF('Qualitative Daten'!C46&lt;&gt;0,'Kodierte Daten '!DI39,0)</f>
        <v>0</v>
      </c>
      <c r="L38" s="2">
        <f>IF('Qualitative Daten'!C46&lt;&gt;0,'Kodierte Daten '!DJ39,0)</f>
        <v>0</v>
      </c>
      <c r="M38" t="str">
        <f t="shared" si="0"/>
        <v>benötigt zusätzliche Förderung</v>
      </c>
    </row>
    <row r="39" spans="1:13" x14ac:dyDescent="0.35">
      <c r="A39">
        <f>'Qualitative Daten'!A47</f>
        <v>0</v>
      </c>
      <c r="B39">
        <f>'Qualitative Daten'!B47</f>
        <v>0</v>
      </c>
      <c r="C39">
        <f>IF('Qualitative Daten'!C47&lt;&gt;0,'Kodierte Daten '!CZ40,0)</f>
        <v>0</v>
      </c>
      <c r="D39">
        <f>IF('Qualitative Daten'!C47&lt;&gt;0,'Kodierte Daten '!DC40,0)</f>
        <v>0</v>
      </c>
      <c r="E39">
        <f>IF('Qualitative Daten'!C47&lt;&gt;0,'Kodierte Daten '!DB40,0)</f>
        <v>0</v>
      </c>
      <c r="F39" s="2">
        <f>IF('Qualitative Daten'!C47&lt;&gt;0,'Kodierte Daten '!DD40,0)</f>
        <v>0</v>
      </c>
      <c r="G39" s="2">
        <f>IF('Qualitative Daten'!C47&lt;&gt;0,'Kodierte Daten '!DE40,0)</f>
        <v>0</v>
      </c>
      <c r="H39" s="2">
        <f>IF('Qualitative Daten'!C47&lt;&gt;0,'Kodierte Daten '!DF40,0)</f>
        <v>0</v>
      </c>
      <c r="I39" s="2">
        <f>IF('Qualitative Daten'!C47&lt;&gt;0,'Kodierte Daten '!DG40,0)</f>
        <v>0</v>
      </c>
      <c r="J39" s="2">
        <f>IF('Qualitative Daten'!C47&lt;&gt;0,'Kodierte Daten '!DH40,0)</f>
        <v>0</v>
      </c>
      <c r="K39" s="2">
        <f>IF('Qualitative Daten'!C47&lt;&gt;0,'Kodierte Daten '!DI40,0)</f>
        <v>0</v>
      </c>
      <c r="L39" s="2">
        <f>IF('Qualitative Daten'!C47&lt;&gt;0,'Kodierte Daten '!DJ40,0)</f>
        <v>0</v>
      </c>
      <c r="M39" t="str">
        <f t="shared" si="0"/>
        <v>benötigt zusätzliche Förderung</v>
      </c>
    </row>
    <row r="40" spans="1:13" x14ac:dyDescent="0.35">
      <c r="A40">
        <f>'Qualitative Daten'!A48</f>
        <v>0</v>
      </c>
      <c r="B40">
        <f>'Qualitative Daten'!B48</f>
        <v>0</v>
      </c>
      <c r="C40">
        <f>IF('Qualitative Daten'!C48&lt;&gt;0,'Kodierte Daten '!CZ41,0)</f>
        <v>0</v>
      </c>
      <c r="D40">
        <f>IF('Qualitative Daten'!C48&lt;&gt;0,'Kodierte Daten '!DC41,0)</f>
        <v>0</v>
      </c>
      <c r="E40">
        <f>IF('Qualitative Daten'!C48&lt;&gt;0,'Kodierte Daten '!DB41,0)</f>
        <v>0</v>
      </c>
      <c r="F40" s="2">
        <f>IF('Qualitative Daten'!C48&lt;&gt;0,'Kodierte Daten '!DD41,0)</f>
        <v>0</v>
      </c>
      <c r="G40" s="2">
        <f>IF('Qualitative Daten'!C48&lt;&gt;0,'Kodierte Daten '!DE41,0)</f>
        <v>0</v>
      </c>
      <c r="H40" s="2">
        <f>IF('Qualitative Daten'!C48&lt;&gt;0,'Kodierte Daten '!DF41,0)</f>
        <v>0</v>
      </c>
      <c r="I40" s="2">
        <f>IF('Qualitative Daten'!C48&lt;&gt;0,'Kodierte Daten '!DG41,0)</f>
        <v>0</v>
      </c>
      <c r="J40" s="2">
        <f>IF('Qualitative Daten'!C48&lt;&gt;0,'Kodierte Daten '!DH41,0)</f>
        <v>0</v>
      </c>
      <c r="K40" s="2">
        <f>IF('Qualitative Daten'!C48&lt;&gt;0,'Kodierte Daten '!DI41,0)</f>
        <v>0</v>
      </c>
      <c r="L40" s="2">
        <f>IF('Qualitative Daten'!C48&lt;&gt;0,'Kodierte Daten '!DJ41,0)</f>
        <v>0</v>
      </c>
      <c r="M40" t="str">
        <f t="shared" si="0"/>
        <v>benötigt zusätzliche Förderung</v>
      </c>
    </row>
    <row r="41" spans="1:13" x14ac:dyDescent="0.35">
      <c r="A41">
        <f>'Qualitative Daten'!A49</f>
        <v>0</v>
      </c>
      <c r="B41">
        <f>'Qualitative Daten'!B49</f>
        <v>0</v>
      </c>
      <c r="C41">
        <f>IF('Qualitative Daten'!C49&lt;&gt;0,'Kodierte Daten '!CZ42,0)</f>
        <v>0</v>
      </c>
      <c r="D41">
        <f>IF('Qualitative Daten'!C49&lt;&gt;0,'Kodierte Daten '!DC42,0)</f>
        <v>0</v>
      </c>
      <c r="E41">
        <f>IF('Qualitative Daten'!C49&lt;&gt;0,'Kodierte Daten '!DB42,0)</f>
        <v>0</v>
      </c>
      <c r="F41" s="2">
        <f>IF('Qualitative Daten'!C49&lt;&gt;0,'Kodierte Daten '!DD42,0)</f>
        <v>0</v>
      </c>
      <c r="G41" s="2">
        <f>IF('Qualitative Daten'!C49&lt;&gt;0,'Kodierte Daten '!DE42,0)</f>
        <v>0</v>
      </c>
      <c r="H41" s="2">
        <f>IF('Qualitative Daten'!C49&lt;&gt;0,'Kodierte Daten '!DF42,0)</f>
        <v>0</v>
      </c>
      <c r="I41" s="2">
        <f>IF('Qualitative Daten'!C49&lt;&gt;0,'Kodierte Daten '!DG42,0)</f>
        <v>0</v>
      </c>
      <c r="J41" s="2">
        <f>IF('Qualitative Daten'!C49&lt;&gt;0,'Kodierte Daten '!DH42,0)</f>
        <v>0</v>
      </c>
      <c r="K41" s="2">
        <f>IF('Qualitative Daten'!C49&lt;&gt;0,'Kodierte Daten '!DI42,0)</f>
        <v>0</v>
      </c>
      <c r="L41" s="2">
        <f>IF('Qualitative Daten'!C49&lt;&gt;0,'Kodierte Daten '!DJ42,0)</f>
        <v>0</v>
      </c>
      <c r="M41" t="str">
        <f t="shared" si="0"/>
        <v>benötigt zusätzliche Förderung</v>
      </c>
    </row>
    <row r="42" spans="1:13" x14ac:dyDescent="0.35">
      <c r="A42">
        <f>'Qualitative Daten'!A50</f>
        <v>0</v>
      </c>
      <c r="B42">
        <f>'Qualitative Daten'!B50</f>
        <v>0</v>
      </c>
      <c r="C42">
        <f>IF('Qualitative Daten'!C50&lt;&gt;0,'Kodierte Daten '!CZ43,0)</f>
        <v>0</v>
      </c>
      <c r="D42">
        <f>IF('Qualitative Daten'!C50&lt;&gt;0,'Kodierte Daten '!DC43,0)</f>
        <v>0</v>
      </c>
      <c r="E42">
        <f>IF('Qualitative Daten'!C50&lt;&gt;0,'Kodierte Daten '!DB43,0)</f>
        <v>0</v>
      </c>
      <c r="F42" s="2">
        <f>IF('Qualitative Daten'!C50&lt;&gt;0,'Kodierte Daten '!DD43,0)</f>
        <v>0</v>
      </c>
      <c r="G42" s="2">
        <f>IF('Qualitative Daten'!C50&lt;&gt;0,'Kodierte Daten '!DE43,0)</f>
        <v>0</v>
      </c>
      <c r="H42" s="2">
        <f>IF('Qualitative Daten'!C50&lt;&gt;0,'Kodierte Daten '!DF43,0)</f>
        <v>0</v>
      </c>
      <c r="I42" s="2">
        <f>IF('Qualitative Daten'!C50&lt;&gt;0,'Kodierte Daten '!DG43,0)</f>
        <v>0</v>
      </c>
      <c r="J42" s="2">
        <f>IF('Qualitative Daten'!C50&lt;&gt;0,'Kodierte Daten '!DH43,0)</f>
        <v>0</v>
      </c>
      <c r="K42" s="2">
        <f>IF('Qualitative Daten'!C50&lt;&gt;0,'Kodierte Daten '!DI43,0)</f>
        <v>0</v>
      </c>
      <c r="L42" s="2">
        <f>IF('Qualitative Daten'!C50&lt;&gt;0,'Kodierte Daten '!DJ43,0)</f>
        <v>0</v>
      </c>
      <c r="M42" t="str">
        <f t="shared" si="0"/>
        <v>benötigt zusätzliche Förderung</v>
      </c>
    </row>
    <row r="43" spans="1:13" x14ac:dyDescent="0.35">
      <c r="A43">
        <f>'Qualitative Daten'!A51</f>
        <v>0</v>
      </c>
      <c r="B43">
        <f>'Qualitative Daten'!B51</f>
        <v>0</v>
      </c>
      <c r="C43">
        <f>IF('Qualitative Daten'!C51&lt;&gt;0,'Kodierte Daten '!CZ44,0)</f>
        <v>0</v>
      </c>
      <c r="D43">
        <f>IF('Qualitative Daten'!C51&lt;&gt;0,'Kodierte Daten '!DC44,0)</f>
        <v>0</v>
      </c>
      <c r="E43">
        <f>IF('Qualitative Daten'!C51&lt;&gt;0,'Kodierte Daten '!DB44,0)</f>
        <v>0</v>
      </c>
      <c r="F43" s="2">
        <f>IF('Qualitative Daten'!C51&lt;&gt;0,'Kodierte Daten '!DD44,0)</f>
        <v>0</v>
      </c>
      <c r="G43" s="2">
        <f>IF('Qualitative Daten'!C51&lt;&gt;0,'Kodierte Daten '!DE44,0)</f>
        <v>0</v>
      </c>
      <c r="H43" s="2">
        <f>IF('Qualitative Daten'!C51&lt;&gt;0,'Kodierte Daten '!DF44,0)</f>
        <v>0</v>
      </c>
      <c r="I43" s="2">
        <f>IF('Qualitative Daten'!C51&lt;&gt;0,'Kodierte Daten '!DG44,0)</f>
        <v>0</v>
      </c>
      <c r="J43" s="2">
        <f>IF('Qualitative Daten'!C51&lt;&gt;0,'Kodierte Daten '!DH44,0)</f>
        <v>0</v>
      </c>
      <c r="K43" s="2">
        <f>IF('Qualitative Daten'!C51&lt;&gt;0,'Kodierte Daten '!DI44,0)</f>
        <v>0</v>
      </c>
      <c r="L43" s="2">
        <f>IF('Qualitative Daten'!C51&lt;&gt;0,'Kodierte Daten '!DJ44,0)</f>
        <v>0</v>
      </c>
      <c r="M43" t="str">
        <f t="shared" si="0"/>
        <v>benötigt zusätzliche Förderung</v>
      </c>
    </row>
    <row r="44" spans="1:13" x14ac:dyDescent="0.35">
      <c r="A44">
        <f>'Qualitative Daten'!A52</f>
        <v>0</v>
      </c>
      <c r="B44">
        <f>'Qualitative Daten'!B52</f>
        <v>0</v>
      </c>
      <c r="C44">
        <f>IF('Qualitative Daten'!C52&lt;&gt;0,'Kodierte Daten '!CZ45,0)</f>
        <v>0</v>
      </c>
      <c r="D44">
        <f>IF('Qualitative Daten'!C52&lt;&gt;0,'Kodierte Daten '!DC45,0)</f>
        <v>0</v>
      </c>
      <c r="E44">
        <f>IF('Qualitative Daten'!C52&lt;&gt;0,'Kodierte Daten '!DB45,0)</f>
        <v>0</v>
      </c>
      <c r="F44" s="2">
        <f>IF('Qualitative Daten'!C52&lt;&gt;0,'Kodierte Daten '!DD45,0)</f>
        <v>0</v>
      </c>
      <c r="G44" s="2">
        <f>IF('Qualitative Daten'!C52&lt;&gt;0,'Kodierte Daten '!DE45,0)</f>
        <v>0</v>
      </c>
      <c r="H44" s="2">
        <f>IF('Qualitative Daten'!C52&lt;&gt;0,'Kodierte Daten '!DF45,0)</f>
        <v>0</v>
      </c>
      <c r="I44" s="2">
        <f>IF('Qualitative Daten'!C52&lt;&gt;0,'Kodierte Daten '!DG45,0)</f>
        <v>0</v>
      </c>
      <c r="J44" s="2">
        <f>IF('Qualitative Daten'!C52&lt;&gt;0,'Kodierte Daten '!DH45,0)</f>
        <v>0</v>
      </c>
      <c r="K44" s="2">
        <f>IF('Qualitative Daten'!C52&lt;&gt;0,'Kodierte Daten '!DI45,0)</f>
        <v>0</v>
      </c>
      <c r="L44" s="2">
        <f>IF('Qualitative Daten'!C52&lt;&gt;0,'Kodierte Daten '!DJ45,0)</f>
        <v>0</v>
      </c>
      <c r="M44" t="str">
        <f t="shared" si="0"/>
        <v>benötigt zusätzliche Förderung</v>
      </c>
    </row>
    <row r="45" spans="1:13" x14ac:dyDescent="0.35">
      <c r="A45">
        <f>'Qualitative Daten'!A53</f>
        <v>0</v>
      </c>
      <c r="B45">
        <f>'Qualitative Daten'!B53</f>
        <v>0</v>
      </c>
      <c r="C45">
        <f>IF('Qualitative Daten'!C53&lt;&gt;0,'Kodierte Daten '!CZ46,0)</f>
        <v>0</v>
      </c>
      <c r="D45">
        <f>IF('Qualitative Daten'!C53&lt;&gt;0,'Kodierte Daten '!DC46,0)</f>
        <v>0</v>
      </c>
      <c r="E45">
        <f>IF('Qualitative Daten'!C53&lt;&gt;0,'Kodierte Daten '!DB46,0)</f>
        <v>0</v>
      </c>
      <c r="F45" s="2">
        <f>IF('Qualitative Daten'!C53&lt;&gt;0,'Kodierte Daten '!DD46,0)</f>
        <v>0</v>
      </c>
      <c r="G45" s="2">
        <f>IF('Qualitative Daten'!C53&lt;&gt;0,'Kodierte Daten '!DE46,0)</f>
        <v>0</v>
      </c>
      <c r="H45" s="2">
        <f>IF('Qualitative Daten'!C53&lt;&gt;0,'Kodierte Daten '!DF46,0)</f>
        <v>0</v>
      </c>
      <c r="I45" s="2">
        <f>IF('Qualitative Daten'!C53&lt;&gt;0,'Kodierte Daten '!DG46,0)</f>
        <v>0</v>
      </c>
      <c r="J45" s="2">
        <f>IF('Qualitative Daten'!C53&lt;&gt;0,'Kodierte Daten '!DH46,0)</f>
        <v>0</v>
      </c>
      <c r="K45" s="2">
        <f>IF('Qualitative Daten'!C53&lt;&gt;0,'Kodierte Daten '!DI46,0)</f>
        <v>0</v>
      </c>
      <c r="L45" s="2">
        <f>IF('Qualitative Daten'!C53&lt;&gt;0,'Kodierte Daten '!DJ46,0)</f>
        <v>0</v>
      </c>
      <c r="M45" t="str">
        <f t="shared" si="0"/>
        <v>benötigt zusätzliche Förderung</v>
      </c>
    </row>
    <row r="46" spans="1:13" x14ac:dyDescent="0.35">
      <c r="A46">
        <f>'Qualitative Daten'!A54</f>
        <v>0</v>
      </c>
      <c r="B46">
        <f>'Qualitative Daten'!B54</f>
        <v>0</v>
      </c>
      <c r="C46">
        <f>IF('Qualitative Daten'!C54&lt;&gt;0,'Kodierte Daten '!CZ47,0)</f>
        <v>0</v>
      </c>
      <c r="D46">
        <f>IF('Qualitative Daten'!C54&lt;&gt;0,'Kodierte Daten '!DC47,0)</f>
        <v>0</v>
      </c>
      <c r="E46">
        <f>IF('Qualitative Daten'!C54&lt;&gt;0,'Kodierte Daten '!DB47,0)</f>
        <v>0</v>
      </c>
      <c r="F46" s="2">
        <f>IF('Qualitative Daten'!C54&lt;&gt;0,'Kodierte Daten '!DD47,0)</f>
        <v>0</v>
      </c>
      <c r="G46" s="2">
        <f>IF('Qualitative Daten'!C54&lt;&gt;0,'Kodierte Daten '!DE47,0)</f>
        <v>0</v>
      </c>
      <c r="H46" s="2">
        <f>IF('Qualitative Daten'!C54&lt;&gt;0,'Kodierte Daten '!DF47,0)</f>
        <v>0</v>
      </c>
      <c r="I46" s="2">
        <f>IF('Qualitative Daten'!C54&lt;&gt;0,'Kodierte Daten '!DG47,0)</f>
        <v>0</v>
      </c>
      <c r="J46" s="2">
        <f>IF('Qualitative Daten'!C54&lt;&gt;0,'Kodierte Daten '!DH47,0)</f>
        <v>0</v>
      </c>
      <c r="K46" s="2">
        <f>IF('Qualitative Daten'!C54&lt;&gt;0,'Kodierte Daten '!DI47,0)</f>
        <v>0</v>
      </c>
      <c r="L46" s="2">
        <f>IF('Qualitative Daten'!C54&lt;&gt;0,'Kodierte Daten '!DJ47,0)</f>
        <v>0</v>
      </c>
      <c r="M46" t="str">
        <f t="shared" si="0"/>
        <v>benötigt zusätzliche Förderung</v>
      </c>
    </row>
    <row r="47" spans="1:13" x14ac:dyDescent="0.35">
      <c r="A47">
        <f>'Qualitative Daten'!A55</f>
        <v>0</v>
      </c>
      <c r="B47">
        <f>'Qualitative Daten'!B55</f>
        <v>0</v>
      </c>
      <c r="C47">
        <f>IF('Qualitative Daten'!C55&lt;&gt;0,'Kodierte Daten '!CZ48,0)</f>
        <v>0</v>
      </c>
      <c r="D47">
        <f>IF('Qualitative Daten'!C55&lt;&gt;0,'Kodierte Daten '!DC48,0)</f>
        <v>0</v>
      </c>
      <c r="E47">
        <f>IF('Qualitative Daten'!C55&lt;&gt;0,'Kodierte Daten '!DB48,0)</f>
        <v>0</v>
      </c>
      <c r="F47" s="2">
        <f>IF('Qualitative Daten'!C55&lt;&gt;0,'Kodierte Daten '!DD48,0)</f>
        <v>0</v>
      </c>
      <c r="G47" s="2">
        <f>IF('Qualitative Daten'!C55&lt;&gt;0,'Kodierte Daten '!DE48,0)</f>
        <v>0</v>
      </c>
      <c r="H47" s="2">
        <f>IF('Qualitative Daten'!C55&lt;&gt;0,'Kodierte Daten '!DF48,0)</f>
        <v>0</v>
      </c>
      <c r="I47" s="2">
        <f>IF('Qualitative Daten'!C55&lt;&gt;0,'Kodierte Daten '!DG48,0)</f>
        <v>0</v>
      </c>
      <c r="J47" s="2">
        <f>IF('Qualitative Daten'!C55&lt;&gt;0,'Kodierte Daten '!DH48,0)</f>
        <v>0</v>
      </c>
      <c r="K47" s="2">
        <f>IF('Qualitative Daten'!C55&lt;&gt;0,'Kodierte Daten '!DI48,0)</f>
        <v>0</v>
      </c>
      <c r="L47" s="2">
        <f>IF('Qualitative Daten'!C55&lt;&gt;0,'Kodierte Daten '!DJ48,0)</f>
        <v>0</v>
      </c>
      <c r="M47" t="str">
        <f t="shared" si="0"/>
        <v>benötigt zusätzliche Förderung</v>
      </c>
    </row>
    <row r="48" spans="1:13" x14ac:dyDescent="0.35">
      <c r="A48">
        <f>'Qualitative Daten'!A56</f>
        <v>0</v>
      </c>
      <c r="B48">
        <f>'Qualitative Daten'!B56</f>
        <v>0</v>
      </c>
      <c r="C48">
        <f>IF('Qualitative Daten'!C56&lt;&gt;0,'Kodierte Daten '!CZ49,0)</f>
        <v>0</v>
      </c>
      <c r="D48">
        <f>IF('Qualitative Daten'!C56&lt;&gt;0,'Kodierte Daten '!DC49,0)</f>
        <v>0</v>
      </c>
      <c r="E48">
        <f>IF('Qualitative Daten'!C56&lt;&gt;0,'Kodierte Daten '!DB49,0)</f>
        <v>0</v>
      </c>
      <c r="F48" s="2">
        <f>IF('Qualitative Daten'!C56&lt;&gt;0,'Kodierte Daten '!DD49,0)</f>
        <v>0</v>
      </c>
      <c r="G48" s="2">
        <f>IF('Qualitative Daten'!C56&lt;&gt;0,'Kodierte Daten '!DE49,0)</f>
        <v>0</v>
      </c>
      <c r="H48" s="2">
        <f>IF('Qualitative Daten'!C56&lt;&gt;0,'Kodierte Daten '!DF49,0)</f>
        <v>0</v>
      </c>
      <c r="I48" s="2">
        <f>IF('Qualitative Daten'!C56&lt;&gt;0,'Kodierte Daten '!DG49,0)</f>
        <v>0</v>
      </c>
      <c r="J48" s="2">
        <f>IF('Qualitative Daten'!C56&lt;&gt;0,'Kodierte Daten '!DH49,0)</f>
        <v>0</v>
      </c>
      <c r="K48" s="2">
        <f>IF('Qualitative Daten'!C56&lt;&gt;0,'Kodierte Daten '!DI49,0)</f>
        <v>0</v>
      </c>
      <c r="L48" s="2">
        <f>IF('Qualitative Daten'!C56&lt;&gt;0,'Kodierte Daten '!DJ49,0)</f>
        <v>0</v>
      </c>
      <c r="M48" t="str">
        <f t="shared" si="0"/>
        <v>benötigt zusätzliche Förderung</v>
      </c>
    </row>
    <row r="49" spans="1:13" x14ac:dyDescent="0.35">
      <c r="A49">
        <f>'Qualitative Daten'!A57</f>
        <v>0</v>
      </c>
      <c r="B49">
        <f>'Qualitative Daten'!B57</f>
        <v>0</v>
      </c>
      <c r="C49">
        <f>IF('Qualitative Daten'!C57&lt;&gt;0,'Kodierte Daten '!CZ50,0)</f>
        <v>0</v>
      </c>
      <c r="D49">
        <f>IF('Qualitative Daten'!C57&lt;&gt;0,'Kodierte Daten '!DC50,0)</f>
        <v>0</v>
      </c>
      <c r="E49">
        <f>IF('Qualitative Daten'!C57&lt;&gt;0,'Kodierte Daten '!DB50,0)</f>
        <v>0</v>
      </c>
      <c r="F49" s="2">
        <f>IF('Qualitative Daten'!C57&lt;&gt;0,'Kodierte Daten '!DD50,0)</f>
        <v>0</v>
      </c>
      <c r="G49" s="2">
        <f>IF('Qualitative Daten'!C57&lt;&gt;0,'Kodierte Daten '!DE50,0)</f>
        <v>0</v>
      </c>
      <c r="H49" s="2">
        <f>IF('Qualitative Daten'!C57&lt;&gt;0,'Kodierte Daten '!DF50,0)</f>
        <v>0</v>
      </c>
      <c r="I49" s="2">
        <f>IF('Qualitative Daten'!C57&lt;&gt;0,'Kodierte Daten '!DG50,0)</f>
        <v>0</v>
      </c>
      <c r="J49" s="2">
        <f>IF('Qualitative Daten'!C57&lt;&gt;0,'Kodierte Daten '!DH50,0)</f>
        <v>0</v>
      </c>
      <c r="K49" s="2">
        <f>IF('Qualitative Daten'!C57&lt;&gt;0,'Kodierte Daten '!DI50,0)</f>
        <v>0</v>
      </c>
      <c r="L49" s="2">
        <f>IF('Qualitative Daten'!C57&lt;&gt;0,'Kodierte Daten '!DJ50,0)</f>
        <v>0</v>
      </c>
      <c r="M49" t="str">
        <f t="shared" si="0"/>
        <v>benötigt zusätzliche Förderung</v>
      </c>
    </row>
    <row r="50" spans="1:13" x14ac:dyDescent="0.35">
      <c r="A50">
        <f>'Qualitative Daten'!A58</f>
        <v>0</v>
      </c>
      <c r="B50">
        <f>'Qualitative Daten'!B58</f>
        <v>0</v>
      </c>
      <c r="C50">
        <f>IF('Qualitative Daten'!C58&lt;&gt;0,'Kodierte Daten '!CZ51,0)</f>
        <v>0</v>
      </c>
      <c r="D50">
        <f>IF('Qualitative Daten'!C58&lt;&gt;0,'Kodierte Daten '!DC51,0)</f>
        <v>0</v>
      </c>
      <c r="E50">
        <f>IF('Qualitative Daten'!C58&lt;&gt;0,'Kodierte Daten '!DB51,0)</f>
        <v>0</v>
      </c>
      <c r="F50" s="2">
        <f>IF('Qualitative Daten'!C58&lt;&gt;0,'Kodierte Daten '!DD51,0)</f>
        <v>0</v>
      </c>
      <c r="G50" s="2">
        <f>IF('Qualitative Daten'!C58&lt;&gt;0,'Kodierte Daten '!DE51,0)</f>
        <v>0</v>
      </c>
      <c r="H50" s="2">
        <f>IF('Qualitative Daten'!C58&lt;&gt;0,'Kodierte Daten '!DF51,0)</f>
        <v>0</v>
      </c>
      <c r="I50" s="2">
        <f>IF('Qualitative Daten'!C58&lt;&gt;0,'Kodierte Daten '!DG51,0)</f>
        <v>0</v>
      </c>
      <c r="J50" s="2">
        <f>IF('Qualitative Daten'!C58&lt;&gt;0,'Kodierte Daten '!DH51,0)</f>
        <v>0</v>
      </c>
      <c r="K50" s="2">
        <f>IF('Qualitative Daten'!C58&lt;&gt;0,'Kodierte Daten '!DI51,0)</f>
        <v>0</v>
      </c>
      <c r="L50" s="2">
        <f>IF('Qualitative Daten'!C58&lt;&gt;0,'Kodierte Daten '!DJ51,0)</f>
        <v>0</v>
      </c>
      <c r="M50" t="str">
        <f t="shared" si="0"/>
        <v>benötigt zusätzliche Förderung</v>
      </c>
    </row>
    <row r="51" spans="1:13" x14ac:dyDescent="0.35">
      <c r="A51">
        <f>'Qualitative Daten'!A59</f>
        <v>0</v>
      </c>
      <c r="B51">
        <f>'Qualitative Daten'!B59</f>
        <v>0</v>
      </c>
      <c r="C51">
        <f>IF('Qualitative Daten'!C59&lt;&gt;0,'Kodierte Daten '!CZ52,0)</f>
        <v>0</v>
      </c>
      <c r="D51">
        <f>IF('Qualitative Daten'!C59&lt;&gt;0,'Kodierte Daten '!DC52,0)</f>
        <v>0</v>
      </c>
      <c r="E51">
        <f>IF('Qualitative Daten'!C59&lt;&gt;0,'Kodierte Daten '!DB52,0)</f>
        <v>0</v>
      </c>
      <c r="F51" s="2">
        <f>IF('Qualitative Daten'!C59&lt;&gt;0,'Kodierte Daten '!DD52,0)</f>
        <v>0</v>
      </c>
      <c r="G51" s="2">
        <f>IF('Qualitative Daten'!C59&lt;&gt;0,'Kodierte Daten '!DE52,0)</f>
        <v>0</v>
      </c>
      <c r="H51" s="2">
        <f>IF('Qualitative Daten'!C59&lt;&gt;0,'Kodierte Daten '!DF52,0)</f>
        <v>0</v>
      </c>
      <c r="I51" s="2">
        <f>IF('Qualitative Daten'!C59&lt;&gt;0,'Kodierte Daten '!DG52,0)</f>
        <v>0</v>
      </c>
      <c r="J51" s="2">
        <f>IF('Qualitative Daten'!C59&lt;&gt;0,'Kodierte Daten '!DH52,0)</f>
        <v>0</v>
      </c>
      <c r="K51" s="2">
        <f>IF('Qualitative Daten'!C59&lt;&gt;0,'Kodierte Daten '!DI52,0)</f>
        <v>0</v>
      </c>
      <c r="L51" s="2">
        <f>IF('Qualitative Daten'!C59&lt;&gt;0,'Kodierte Daten '!DJ52,0)</f>
        <v>0</v>
      </c>
      <c r="M51" t="str">
        <f t="shared" si="0"/>
        <v>benötigt zusätzliche Förderung</v>
      </c>
    </row>
    <row r="52" spans="1:13" x14ac:dyDescent="0.35">
      <c r="A52">
        <f>'Qualitative Daten'!A60</f>
        <v>0</v>
      </c>
      <c r="B52">
        <f>'Qualitative Daten'!B60</f>
        <v>0</v>
      </c>
      <c r="C52">
        <f>IF('Qualitative Daten'!C60&lt;&gt;0,'Kodierte Daten '!CZ53,0)</f>
        <v>0</v>
      </c>
      <c r="D52">
        <f>IF('Qualitative Daten'!C60&lt;&gt;0,'Kodierte Daten '!DC53,0)</f>
        <v>0</v>
      </c>
      <c r="E52">
        <f>IF('Qualitative Daten'!C60&lt;&gt;0,'Kodierte Daten '!DB53,0)</f>
        <v>0</v>
      </c>
      <c r="F52" s="2">
        <f>IF('Qualitative Daten'!C60&lt;&gt;0,'Kodierte Daten '!DD53,0)</f>
        <v>0</v>
      </c>
      <c r="G52" s="2">
        <f>IF('Qualitative Daten'!C60&lt;&gt;0,'Kodierte Daten '!DE53,0)</f>
        <v>0</v>
      </c>
      <c r="H52" s="2">
        <f>IF('Qualitative Daten'!C60&lt;&gt;0,'Kodierte Daten '!DF53,0)</f>
        <v>0</v>
      </c>
      <c r="I52" s="2">
        <f>IF('Qualitative Daten'!C60&lt;&gt;0,'Kodierte Daten '!DG53,0)</f>
        <v>0</v>
      </c>
      <c r="J52" s="2">
        <f>IF('Qualitative Daten'!C60&lt;&gt;0,'Kodierte Daten '!DH53,0)</f>
        <v>0</v>
      </c>
      <c r="K52" s="2">
        <f>IF('Qualitative Daten'!C60&lt;&gt;0,'Kodierte Daten '!DI53,0)</f>
        <v>0</v>
      </c>
      <c r="L52" s="2">
        <f>IF('Qualitative Daten'!C60&lt;&gt;0,'Kodierte Daten '!DJ53,0)</f>
        <v>0</v>
      </c>
      <c r="M52" t="str">
        <f t="shared" si="0"/>
        <v>benötigt zusätzliche Förderung</v>
      </c>
    </row>
    <row r="53" spans="1:13" x14ac:dyDescent="0.35">
      <c r="A53">
        <f>'Qualitative Daten'!A61</f>
        <v>0</v>
      </c>
      <c r="B53">
        <f>'Qualitative Daten'!B61</f>
        <v>0</v>
      </c>
      <c r="C53">
        <f>IF('Qualitative Daten'!C61&lt;&gt;0,'Kodierte Daten '!CZ54,0)</f>
        <v>0</v>
      </c>
      <c r="D53">
        <f>IF('Qualitative Daten'!C61&lt;&gt;0,'Kodierte Daten '!DC54,0)</f>
        <v>0</v>
      </c>
      <c r="E53">
        <f>IF('Qualitative Daten'!C61&lt;&gt;0,'Kodierte Daten '!DB54,0)</f>
        <v>0</v>
      </c>
      <c r="F53" s="2">
        <f>IF('Qualitative Daten'!C61&lt;&gt;0,'Kodierte Daten '!DD54,0)</f>
        <v>0</v>
      </c>
      <c r="G53" s="2">
        <f>IF('Qualitative Daten'!C61&lt;&gt;0,'Kodierte Daten '!DE54,0)</f>
        <v>0</v>
      </c>
      <c r="H53" s="2">
        <f>IF('Qualitative Daten'!C61&lt;&gt;0,'Kodierte Daten '!DF54,0)</f>
        <v>0</v>
      </c>
      <c r="I53" s="2">
        <f>IF('Qualitative Daten'!C61&lt;&gt;0,'Kodierte Daten '!DG54,0)</f>
        <v>0</v>
      </c>
      <c r="J53" s="2">
        <f>IF('Qualitative Daten'!C61&lt;&gt;0,'Kodierte Daten '!DH54,0)</f>
        <v>0</v>
      </c>
      <c r="K53" s="2">
        <f>IF('Qualitative Daten'!C61&lt;&gt;0,'Kodierte Daten '!DI54,0)</f>
        <v>0</v>
      </c>
      <c r="L53" s="2">
        <f>IF('Qualitative Daten'!C61&lt;&gt;0,'Kodierte Daten '!DJ54,0)</f>
        <v>0</v>
      </c>
      <c r="M53" t="str">
        <f t="shared" si="0"/>
        <v>benötigt zusätzliche Förderung</v>
      </c>
    </row>
    <row r="54" spans="1:13" x14ac:dyDescent="0.35">
      <c r="A54">
        <f>'Qualitative Daten'!A62</f>
        <v>0</v>
      </c>
      <c r="B54">
        <f>'Qualitative Daten'!B62</f>
        <v>0</v>
      </c>
      <c r="C54">
        <f>IF('Qualitative Daten'!C62&lt;&gt;0,'Kodierte Daten '!CZ55,0)</f>
        <v>0</v>
      </c>
      <c r="D54">
        <f>IF('Qualitative Daten'!C62&lt;&gt;0,'Kodierte Daten '!DC55,0)</f>
        <v>0</v>
      </c>
      <c r="E54">
        <f>IF('Qualitative Daten'!C62&lt;&gt;0,'Kodierte Daten '!DB55,0)</f>
        <v>0</v>
      </c>
      <c r="F54" s="2">
        <f>IF('Qualitative Daten'!C62&lt;&gt;0,'Kodierte Daten '!DD55,0)</f>
        <v>0</v>
      </c>
      <c r="G54" s="2">
        <f>IF('Qualitative Daten'!C62&lt;&gt;0,'Kodierte Daten '!DE55,0)</f>
        <v>0</v>
      </c>
      <c r="H54" s="2">
        <f>IF('Qualitative Daten'!C62&lt;&gt;0,'Kodierte Daten '!DF55,0)</f>
        <v>0</v>
      </c>
      <c r="I54" s="2">
        <f>IF('Qualitative Daten'!C62&lt;&gt;0,'Kodierte Daten '!DG55,0)</f>
        <v>0</v>
      </c>
      <c r="J54" s="2">
        <f>IF('Qualitative Daten'!C62&lt;&gt;0,'Kodierte Daten '!DH55,0)</f>
        <v>0</v>
      </c>
      <c r="K54" s="2">
        <f>IF('Qualitative Daten'!C62&lt;&gt;0,'Kodierte Daten '!DI55,0)</f>
        <v>0</v>
      </c>
      <c r="L54" s="2">
        <f>IF('Qualitative Daten'!C62&lt;&gt;0,'Kodierte Daten '!DJ55,0)</f>
        <v>0</v>
      </c>
      <c r="M54" t="str">
        <f t="shared" si="0"/>
        <v>benötigt zusätzliche Förderung</v>
      </c>
    </row>
    <row r="55" spans="1:13" x14ac:dyDescent="0.35">
      <c r="A55">
        <f>'Qualitative Daten'!A63</f>
        <v>0</v>
      </c>
      <c r="B55">
        <f>'Qualitative Daten'!B63</f>
        <v>0</v>
      </c>
      <c r="C55">
        <f>IF('Qualitative Daten'!C63&lt;&gt;0,'Kodierte Daten '!CZ56,0)</f>
        <v>0</v>
      </c>
      <c r="D55">
        <f>IF('Qualitative Daten'!C63&lt;&gt;0,'Kodierte Daten '!DC56,0)</f>
        <v>0</v>
      </c>
      <c r="E55">
        <f>IF('Qualitative Daten'!C63&lt;&gt;0,'Kodierte Daten '!DB56,0)</f>
        <v>0</v>
      </c>
      <c r="F55" s="2">
        <f>IF('Qualitative Daten'!C63&lt;&gt;0,'Kodierte Daten '!DD56,0)</f>
        <v>0</v>
      </c>
      <c r="G55" s="2">
        <f>IF('Qualitative Daten'!C63&lt;&gt;0,'Kodierte Daten '!DE56,0)</f>
        <v>0</v>
      </c>
      <c r="H55" s="2">
        <f>IF('Qualitative Daten'!C63&lt;&gt;0,'Kodierte Daten '!DF56,0)</f>
        <v>0</v>
      </c>
      <c r="I55" s="2">
        <f>IF('Qualitative Daten'!C63&lt;&gt;0,'Kodierte Daten '!DG56,0)</f>
        <v>0</v>
      </c>
      <c r="J55" s="2">
        <f>IF('Qualitative Daten'!C63&lt;&gt;0,'Kodierte Daten '!DH56,0)</f>
        <v>0</v>
      </c>
      <c r="K55" s="2">
        <f>IF('Qualitative Daten'!C63&lt;&gt;0,'Kodierte Daten '!DI56,0)</f>
        <v>0</v>
      </c>
      <c r="L55" s="2">
        <f>IF('Qualitative Daten'!C63&lt;&gt;0,'Kodierte Daten '!DJ56,0)</f>
        <v>0</v>
      </c>
      <c r="M55" t="str">
        <f t="shared" si="0"/>
        <v>benötigt zusätzliche Förderung</v>
      </c>
    </row>
    <row r="56" spans="1:13" x14ac:dyDescent="0.35">
      <c r="A56">
        <f>'Qualitative Daten'!A64</f>
        <v>0</v>
      </c>
      <c r="B56">
        <f>'Qualitative Daten'!B64</f>
        <v>0</v>
      </c>
      <c r="C56">
        <f>IF('Qualitative Daten'!C64&lt;&gt;0,'Kodierte Daten '!CZ57,0)</f>
        <v>0</v>
      </c>
      <c r="D56">
        <f>IF('Qualitative Daten'!C64&lt;&gt;0,'Kodierte Daten '!DC57,0)</f>
        <v>0</v>
      </c>
      <c r="E56">
        <f>IF('Qualitative Daten'!C64&lt;&gt;0,'Kodierte Daten '!DB57,0)</f>
        <v>0</v>
      </c>
      <c r="F56" s="2">
        <f>IF('Qualitative Daten'!C64&lt;&gt;0,'Kodierte Daten '!DD57,0)</f>
        <v>0</v>
      </c>
      <c r="G56" s="2">
        <f>IF('Qualitative Daten'!C64&lt;&gt;0,'Kodierte Daten '!DE57,0)</f>
        <v>0</v>
      </c>
      <c r="H56" s="2">
        <f>IF('Qualitative Daten'!C64&lt;&gt;0,'Kodierte Daten '!DF57,0)</f>
        <v>0</v>
      </c>
      <c r="I56" s="2">
        <f>IF('Qualitative Daten'!C64&lt;&gt;0,'Kodierte Daten '!DG57,0)</f>
        <v>0</v>
      </c>
      <c r="J56" s="2">
        <f>IF('Qualitative Daten'!C64&lt;&gt;0,'Kodierte Daten '!DH57,0)</f>
        <v>0</v>
      </c>
      <c r="K56" s="2">
        <f>IF('Qualitative Daten'!C64&lt;&gt;0,'Kodierte Daten '!DI57,0)</f>
        <v>0</v>
      </c>
      <c r="L56" s="2">
        <f>IF('Qualitative Daten'!C64&lt;&gt;0,'Kodierte Daten '!DJ57,0)</f>
        <v>0</v>
      </c>
      <c r="M56" t="str">
        <f t="shared" si="0"/>
        <v>benötigt zusätzliche Förderung</v>
      </c>
    </row>
    <row r="57" spans="1:13" x14ac:dyDescent="0.35">
      <c r="A57">
        <f>'Qualitative Daten'!A65</f>
        <v>0</v>
      </c>
      <c r="B57">
        <f>'Qualitative Daten'!B65</f>
        <v>0</v>
      </c>
      <c r="C57">
        <f>IF('Qualitative Daten'!C65&lt;&gt;0,'Kodierte Daten '!CZ58,0)</f>
        <v>0</v>
      </c>
      <c r="D57">
        <f>IF('Qualitative Daten'!C65&lt;&gt;0,'Kodierte Daten '!DC58,0)</f>
        <v>0</v>
      </c>
      <c r="E57">
        <f>IF('Qualitative Daten'!C65&lt;&gt;0,'Kodierte Daten '!DB58,0)</f>
        <v>0</v>
      </c>
      <c r="F57" s="2">
        <f>IF('Qualitative Daten'!C65&lt;&gt;0,'Kodierte Daten '!DD58,0)</f>
        <v>0</v>
      </c>
      <c r="G57" s="2">
        <f>IF('Qualitative Daten'!C65&lt;&gt;0,'Kodierte Daten '!DE58,0)</f>
        <v>0</v>
      </c>
      <c r="H57" s="2">
        <f>IF('Qualitative Daten'!C65&lt;&gt;0,'Kodierte Daten '!DF58,0)</f>
        <v>0</v>
      </c>
      <c r="I57" s="2">
        <f>IF('Qualitative Daten'!C65&lt;&gt;0,'Kodierte Daten '!DG58,0)</f>
        <v>0</v>
      </c>
      <c r="J57" s="2">
        <f>IF('Qualitative Daten'!C65&lt;&gt;0,'Kodierte Daten '!DH58,0)</f>
        <v>0</v>
      </c>
      <c r="K57" s="2">
        <f>IF('Qualitative Daten'!C65&lt;&gt;0,'Kodierte Daten '!DI58,0)</f>
        <v>0</v>
      </c>
      <c r="L57" s="2">
        <f>IF('Qualitative Daten'!C65&lt;&gt;0,'Kodierte Daten '!DJ58,0)</f>
        <v>0</v>
      </c>
      <c r="M57" t="str">
        <f t="shared" si="0"/>
        <v>benötigt zusätzliche Förderung</v>
      </c>
    </row>
    <row r="58" spans="1:13" x14ac:dyDescent="0.35">
      <c r="A58">
        <f>'Qualitative Daten'!A66</f>
        <v>0</v>
      </c>
      <c r="B58">
        <f>'Qualitative Daten'!B66</f>
        <v>0</v>
      </c>
      <c r="C58">
        <f>IF('Qualitative Daten'!C66&lt;&gt;0,'Kodierte Daten '!CZ59,0)</f>
        <v>0</v>
      </c>
      <c r="D58">
        <f>IF('Qualitative Daten'!C66&lt;&gt;0,'Kodierte Daten '!DC59,0)</f>
        <v>0</v>
      </c>
      <c r="E58">
        <f>IF('Qualitative Daten'!C66&lt;&gt;0,'Kodierte Daten '!DB59,0)</f>
        <v>0</v>
      </c>
      <c r="F58" s="2">
        <f>IF('Qualitative Daten'!C66&lt;&gt;0,'Kodierte Daten '!DD59,0)</f>
        <v>0</v>
      </c>
      <c r="G58" s="2">
        <f>IF('Qualitative Daten'!C66&lt;&gt;0,'Kodierte Daten '!DE59,0)</f>
        <v>0</v>
      </c>
      <c r="H58" s="2">
        <f>IF('Qualitative Daten'!C66&lt;&gt;0,'Kodierte Daten '!DF59,0)</f>
        <v>0</v>
      </c>
      <c r="I58" s="2">
        <f>IF('Qualitative Daten'!C66&lt;&gt;0,'Kodierte Daten '!DG59,0)</f>
        <v>0</v>
      </c>
      <c r="J58" s="2">
        <f>IF('Qualitative Daten'!C66&lt;&gt;0,'Kodierte Daten '!DH59,0)</f>
        <v>0</v>
      </c>
      <c r="K58" s="2">
        <f>IF('Qualitative Daten'!C66&lt;&gt;0,'Kodierte Daten '!DI59,0)</f>
        <v>0</v>
      </c>
      <c r="L58" s="2">
        <f>IF('Qualitative Daten'!C66&lt;&gt;0,'Kodierte Daten '!DJ59,0)</f>
        <v>0</v>
      </c>
      <c r="M58" t="str">
        <f t="shared" si="0"/>
        <v>benötigt zusätzliche Förderung</v>
      </c>
    </row>
    <row r="59" spans="1:13" x14ac:dyDescent="0.35">
      <c r="A59">
        <f>'Qualitative Daten'!A67</f>
        <v>0</v>
      </c>
      <c r="B59">
        <f>'Qualitative Daten'!B67</f>
        <v>0</v>
      </c>
      <c r="C59">
        <f>IF('Qualitative Daten'!C67&lt;&gt;0,'Kodierte Daten '!CZ60,0)</f>
        <v>0</v>
      </c>
      <c r="D59">
        <f>IF('Qualitative Daten'!C67&lt;&gt;0,'Kodierte Daten '!DC60,0)</f>
        <v>0</v>
      </c>
      <c r="E59">
        <f>IF('Qualitative Daten'!C67&lt;&gt;0,'Kodierte Daten '!DB60,0)</f>
        <v>0</v>
      </c>
      <c r="F59" s="2">
        <f>IF('Qualitative Daten'!C67&lt;&gt;0,'Kodierte Daten '!DD60,0)</f>
        <v>0</v>
      </c>
      <c r="G59" s="2">
        <f>IF('Qualitative Daten'!C67&lt;&gt;0,'Kodierte Daten '!DE60,0)</f>
        <v>0</v>
      </c>
      <c r="H59" s="2">
        <f>IF('Qualitative Daten'!C67&lt;&gt;0,'Kodierte Daten '!DF60,0)</f>
        <v>0</v>
      </c>
      <c r="I59" s="2">
        <f>IF('Qualitative Daten'!C67&lt;&gt;0,'Kodierte Daten '!DG60,0)</f>
        <v>0</v>
      </c>
      <c r="J59" s="2">
        <f>IF('Qualitative Daten'!C67&lt;&gt;0,'Kodierte Daten '!DH60,0)</f>
        <v>0</v>
      </c>
      <c r="K59" s="2">
        <f>IF('Qualitative Daten'!C67&lt;&gt;0,'Kodierte Daten '!DI60,0)</f>
        <v>0</v>
      </c>
      <c r="L59" s="2">
        <f>IF('Qualitative Daten'!C67&lt;&gt;0,'Kodierte Daten '!DJ60,0)</f>
        <v>0</v>
      </c>
      <c r="M59" t="str">
        <f t="shared" si="0"/>
        <v>benötigt zusätzliche Förderung</v>
      </c>
    </row>
    <row r="60" spans="1:13" x14ac:dyDescent="0.35">
      <c r="A60">
        <f>'Qualitative Daten'!A68</f>
        <v>0</v>
      </c>
      <c r="B60">
        <f>'Qualitative Daten'!B68</f>
        <v>0</v>
      </c>
      <c r="C60">
        <f>IF('Qualitative Daten'!C68&lt;&gt;0,'Kodierte Daten '!CZ61,0)</f>
        <v>0</v>
      </c>
      <c r="D60">
        <f>IF('Qualitative Daten'!C68&lt;&gt;0,'Kodierte Daten '!DC61,0)</f>
        <v>0</v>
      </c>
      <c r="E60">
        <f>IF('Qualitative Daten'!C68&lt;&gt;0,'Kodierte Daten '!DB61,0)</f>
        <v>0</v>
      </c>
      <c r="F60" s="2">
        <f>IF('Qualitative Daten'!C68&lt;&gt;0,'Kodierte Daten '!DD61,0)</f>
        <v>0</v>
      </c>
      <c r="G60" s="2">
        <f>IF('Qualitative Daten'!C68&lt;&gt;0,'Kodierte Daten '!DE61,0)</f>
        <v>0</v>
      </c>
      <c r="H60" s="2">
        <f>IF('Qualitative Daten'!C68&lt;&gt;0,'Kodierte Daten '!DF61,0)</f>
        <v>0</v>
      </c>
      <c r="I60" s="2">
        <f>IF('Qualitative Daten'!C68&lt;&gt;0,'Kodierte Daten '!DG61,0)</f>
        <v>0</v>
      </c>
      <c r="J60" s="2">
        <f>IF('Qualitative Daten'!C68&lt;&gt;0,'Kodierte Daten '!DH61,0)</f>
        <v>0</v>
      </c>
      <c r="K60" s="2">
        <f>IF('Qualitative Daten'!C68&lt;&gt;0,'Kodierte Daten '!DI61,0)</f>
        <v>0</v>
      </c>
      <c r="L60" s="2">
        <f>IF('Qualitative Daten'!C68&lt;&gt;0,'Kodierte Daten '!DJ61,0)</f>
        <v>0</v>
      </c>
      <c r="M60" t="str">
        <f t="shared" si="0"/>
        <v>benötigt zusätzliche Förderung</v>
      </c>
    </row>
    <row r="61" spans="1:13" x14ac:dyDescent="0.35">
      <c r="A61">
        <f>'Qualitative Daten'!A69</f>
        <v>0</v>
      </c>
      <c r="B61">
        <f>'Qualitative Daten'!B69</f>
        <v>0</v>
      </c>
      <c r="C61">
        <f>IF('Qualitative Daten'!C69&lt;&gt;0,'Kodierte Daten '!CZ62,0)</f>
        <v>0</v>
      </c>
      <c r="D61">
        <f>IF('Qualitative Daten'!C69&lt;&gt;0,'Kodierte Daten '!DC62,0)</f>
        <v>0</v>
      </c>
      <c r="E61">
        <f>IF('Qualitative Daten'!C69&lt;&gt;0,'Kodierte Daten '!DB62,0)</f>
        <v>0</v>
      </c>
      <c r="F61" s="2">
        <f>IF('Qualitative Daten'!C69&lt;&gt;0,'Kodierte Daten '!DD62,0)</f>
        <v>0</v>
      </c>
      <c r="G61" s="2">
        <f>IF('Qualitative Daten'!C69&lt;&gt;0,'Kodierte Daten '!DE62,0)</f>
        <v>0</v>
      </c>
      <c r="H61" s="2">
        <f>IF('Qualitative Daten'!C69&lt;&gt;0,'Kodierte Daten '!DF62,0)</f>
        <v>0</v>
      </c>
      <c r="I61" s="2">
        <f>IF('Qualitative Daten'!C69&lt;&gt;0,'Kodierte Daten '!DG62,0)</f>
        <v>0</v>
      </c>
      <c r="J61" s="2">
        <f>IF('Qualitative Daten'!C69&lt;&gt;0,'Kodierte Daten '!DH62,0)</f>
        <v>0</v>
      </c>
      <c r="K61" s="2">
        <f>IF('Qualitative Daten'!C69&lt;&gt;0,'Kodierte Daten '!DI62,0)</f>
        <v>0</v>
      </c>
      <c r="L61" s="2">
        <f>IF('Qualitative Daten'!C69&lt;&gt;0,'Kodierte Daten '!DJ62,0)</f>
        <v>0</v>
      </c>
      <c r="M61" t="str">
        <f t="shared" si="0"/>
        <v>benötigt zusätzliche Förderung</v>
      </c>
    </row>
    <row r="62" spans="1:13" x14ac:dyDescent="0.35">
      <c r="A62">
        <f>'Qualitative Daten'!A70</f>
        <v>0</v>
      </c>
      <c r="B62">
        <f>'Qualitative Daten'!B70</f>
        <v>0</v>
      </c>
      <c r="C62">
        <f>IF('Qualitative Daten'!C70&lt;&gt;0,'Kodierte Daten '!CZ63,0)</f>
        <v>0</v>
      </c>
      <c r="D62">
        <f>IF('Qualitative Daten'!C70&lt;&gt;0,'Kodierte Daten '!DC63,0)</f>
        <v>0</v>
      </c>
      <c r="E62">
        <f>IF('Qualitative Daten'!C70&lt;&gt;0,'Kodierte Daten '!DB63,0)</f>
        <v>0</v>
      </c>
      <c r="F62" s="2">
        <f>IF('Qualitative Daten'!C70&lt;&gt;0,'Kodierte Daten '!DD63,0)</f>
        <v>0</v>
      </c>
      <c r="G62" s="2">
        <f>IF('Qualitative Daten'!C70&lt;&gt;0,'Kodierte Daten '!DE63,0)</f>
        <v>0</v>
      </c>
      <c r="H62" s="2">
        <f>IF('Qualitative Daten'!C70&lt;&gt;0,'Kodierte Daten '!DF63,0)</f>
        <v>0</v>
      </c>
      <c r="I62" s="2">
        <f>IF('Qualitative Daten'!C70&lt;&gt;0,'Kodierte Daten '!DG63,0)</f>
        <v>0</v>
      </c>
      <c r="J62" s="2">
        <f>IF('Qualitative Daten'!C70&lt;&gt;0,'Kodierte Daten '!DH63,0)</f>
        <v>0</v>
      </c>
      <c r="K62" s="2">
        <f>IF('Qualitative Daten'!C70&lt;&gt;0,'Kodierte Daten '!DI63,0)</f>
        <v>0</v>
      </c>
      <c r="L62" s="2">
        <f>IF('Qualitative Daten'!C70&lt;&gt;0,'Kodierte Daten '!DJ63,0)</f>
        <v>0</v>
      </c>
      <c r="M62" t="str">
        <f t="shared" si="0"/>
        <v>benötigt zusätzliche Förderung</v>
      </c>
    </row>
    <row r="63" spans="1:13" x14ac:dyDescent="0.35">
      <c r="A63">
        <f>'Qualitative Daten'!A71</f>
        <v>0</v>
      </c>
      <c r="B63">
        <f>'Qualitative Daten'!B71</f>
        <v>0</v>
      </c>
      <c r="C63">
        <f>IF('Qualitative Daten'!C71&lt;&gt;0,'Kodierte Daten '!CZ64,0)</f>
        <v>0</v>
      </c>
      <c r="D63">
        <f>IF('Qualitative Daten'!C71&lt;&gt;0,'Kodierte Daten '!DC64,0)</f>
        <v>0</v>
      </c>
      <c r="E63">
        <f>IF('Qualitative Daten'!C71&lt;&gt;0,'Kodierte Daten '!DB64,0)</f>
        <v>0</v>
      </c>
      <c r="F63" s="2">
        <f>IF('Qualitative Daten'!C71&lt;&gt;0,'Kodierte Daten '!DD64,0)</f>
        <v>0</v>
      </c>
      <c r="G63" s="2">
        <f>IF('Qualitative Daten'!C71&lt;&gt;0,'Kodierte Daten '!DE64,0)</f>
        <v>0</v>
      </c>
      <c r="H63" s="2">
        <f>IF('Qualitative Daten'!C71&lt;&gt;0,'Kodierte Daten '!DF64,0)</f>
        <v>0</v>
      </c>
      <c r="I63" s="2">
        <f>IF('Qualitative Daten'!C71&lt;&gt;0,'Kodierte Daten '!DG64,0)</f>
        <v>0</v>
      </c>
      <c r="J63" s="2">
        <f>IF('Qualitative Daten'!C71&lt;&gt;0,'Kodierte Daten '!DH64,0)</f>
        <v>0</v>
      </c>
      <c r="K63" s="2">
        <f>IF('Qualitative Daten'!C71&lt;&gt;0,'Kodierte Daten '!DI64,0)</f>
        <v>0</v>
      </c>
      <c r="L63" s="2">
        <f>IF('Qualitative Daten'!C71&lt;&gt;0,'Kodierte Daten '!DJ64,0)</f>
        <v>0</v>
      </c>
      <c r="M63" t="str">
        <f t="shared" si="0"/>
        <v>benötigt zusätzliche Förderung</v>
      </c>
    </row>
    <row r="64" spans="1:13" x14ac:dyDescent="0.35">
      <c r="A64">
        <f>'Qualitative Daten'!A72</f>
        <v>0</v>
      </c>
      <c r="B64">
        <f>'Qualitative Daten'!B72</f>
        <v>0</v>
      </c>
      <c r="C64">
        <f>IF('Qualitative Daten'!C72&lt;&gt;0,'Kodierte Daten '!CZ65,0)</f>
        <v>0</v>
      </c>
      <c r="D64">
        <f>IF('Qualitative Daten'!C72&lt;&gt;0,'Kodierte Daten '!DC65,0)</f>
        <v>0</v>
      </c>
      <c r="E64">
        <f>IF('Qualitative Daten'!C72&lt;&gt;0,'Kodierte Daten '!DB65,0)</f>
        <v>0</v>
      </c>
      <c r="F64" s="2">
        <f>IF('Qualitative Daten'!C72&lt;&gt;0,'Kodierte Daten '!DD65,0)</f>
        <v>0</v>
      </c>
      <c r="G64" s="2">
        <f>IF('Qualitative Daten'!C72&lt;&gt;0,'Kodierte Daten '!DE65,0)</f>
        <v>0</v>
      </c>
      <c r="H64" s="2">
        <f>IF('Qualitative Daten'!C72&lt;&gt;0,'Kodierte Daten '!DF65,0)</f>
        <v>0</v>
      </c>
      <c r="I64" s="2">
        <f>IF('Qualitative Daten'!C72&lt;&gt;0,'Kodierte Daten '!DG65,0)</f>
        <v>0</v>
      </c>
      <c r="J64" s="2">
        <f>IF('Qualitative Daten'!C72&lt;&gt;0,'Kodierte Daten '!DH65,0)</f>
        <v>0</v>
      </c>
      <c r="K64" s="2">
        <f>IF('Qualitative Daten'!C72&lt;&gt;0,'Kodierte Daten '!DI65,0)</f>
        <v>0</v>
      </c>
      <c r="L64" s="2">
        <f>IF('Qualitative Daten'!C72&lt;&gt;0,'Kodierte Daten '!DJ65,0)</f>
        <v>0</v>
      </c>
      <c r="M64" t="str">
        <f t="shared" si="0"/>
        <v>benötigt zusätzliche Förderung</v>
      </c>
    </row>
    <row r="65" spans="1:13" x14ac:dyDescent="0.35">
      <c r="A65">
        <f>'Qualitative Daten'!A73</f>
        <v>0</v>
      </c>
      <c r="B65">
        <f>'Qualitative Daten'!B73</f>
        <v>0</v>
      </c>
      <c r="C65">
        <f>IF('Qualitative Daten'!C73&lt;&gt;0,'Kodierte Daten '!CZ66,0)</f>
        <v>0</v>
      </c>
      <c r="D65">
        <f>IF('Qualitative Daten'!C73&lt;&gt;0,'Kodierte Daten '!DC66,0)</f>
        <v>0</v>
      </c>
      <c r="E65">
        <f>IF('Qualitative Daten'!C73&lt;&gt;0,'Kodierte Daten '!DB66,0)</f>
        <v>0</v>
      </c>
      <c r="F65" s="2">
        <f>IF('Qualitative Daten'!C73&lt;&gt;0,'Kodierte Daten '!DD66,0)</f>
        <v>0</v>
      </c>
      <c r="G65" s="2">
        <f>IF('Qualitative Daten'!C73&lt;&gt;0,'Kodierte Daten '!DE66,0)</f>
        <v>0</v>
      </c>
      <c r="H65" s="2">
        <f>IF('Qualitative Daten'!C73&lt;&gt;0,'Kodierte Daten '!DF66,0)</f>
        <v>0</v>
      </c>
      <c r="I65" s="2">
        <f>IF('Qualitative Daten'!C73&lt;&gt;0,'Kodierte Daten '!DG66,0)</f>
        <v>0</v>
      </c>
      <c r="J65" s="2">
        <f>IF('Qualitative Daten'!C73&lt;&gt;0,'Kodierte Daten '!DH66,0)</f>
        <v>0</v>
      </c>
      <c r="K65" s="2">
        <f>IF('Qualitative Daten'!C73&lt;&gt;0,'Kodierte Daten '!DI66,0)</f>
        <v>0</v>
      </c>
      <c r="L65" s="2">
        <f>IF('Qualitative Daten'!C73&lt;&gt;0,'Kodierte Daten '!DJ66,0)</f>
        <v>0</v>
      </c>
      <c r="M65" t="str">
        <f t="shared" si="0"/>
        <v>benötigt zusätzliche Förderung</v>
      </c>
    </row>
    <row r="66" spans="1:13" x14ac:dyDescent="0.35">
      <c r="A66">
        <f>'Qualitative Daten'!A74</f>
        <v>0</v>
      </c>
      <c r="B66">
        <f>'Qualitative Daten'!B74</f>
        <v>0</v>
      </c>
      <c r="C66">
        <f>IF('Qualitative Daten'!C74&lt;&gt;0,'Kodierte Daten '!CZ67,0)</f>
        <v>0</v>
      </c>
      <c r="D66">
        <f>IF('Qualitative Daten'!C74&lt;&gt;0,'Kodierte Daten '!DC67,0)</f>
        <v>0</v>
      </c>
      <c r="E66">
        <f>IF('Qualitative Daten'!C74&lt;&gt;0,'Kodierte Daten '!DB67,0)</f>
        <v>0</v>
      </c>
      <c r="F66" s="2">
        <f>IF('Qualitative Daten'!C74&lt;&gt;0,'Kodierte Daten '!DD67,0)</f>
        <v>0</v>
      </c>
      <c r="G66" s="2">
        <f>IF('Qualitative Daten'!C74&lt;&gt;0,'Kodierte Daten '!DE67,0)</f>
        <v>0</v>
      </c>
      <c r="H66" s="2">
        <f>IF('Qualitative Daten'!C74&lt;&gt;0,'Kodierte Daten '!DF67,0)</f>
        <v>0</v>
      </c>
      <c r="I66" s="2">
        <f>IF('Qualitative Daten'!C74&lt;&gt;0,'Kodierte Daten '!DG67,0)</f>
        <v>0</v>
      </c>
      <c r="J66" s="2">
        <f>IF('Qualitative Daten'!C74&lt;&gt;0,'Kodierte Daten '!DH67,0)</f>
        <v>0</v>
      </c>
      <c r="K66" s="2">
        <f>IF('Qualitative Daten'!C74&lt;&gt;0,'Kodierte Daten '!DI67,0)</f>
        <v>0</v>
      </c>
      <c r="L66" s="2">
        <f>IF('Qualitative Daten'!C74&lt;&gt;0,'Kodierte Daten '!DJ67,0)</f>
        <v>0</v>
      </c>
      <c r="M66" t="str">
        <f t="shared" si="0"/>
        <v>benötigt zusätzliche Förderung</v>
      </c>
    </row>
    <row r="67" spans="1:13" x14ac:dyDescent="0.35">
      <c r="A67">
        <f>'Qualitative Daten'!A75</f>
        <v>0</v>
      </c>
      <c r="B67">
        <f>'Qualitative Daten'!B75</f>
        <v>0</v>
      </c>
      <c r="C67">
        <f>IF('Qualitative Daten'!C75&lt;&gt;0,'Kodierte Daten '!CZ68,0)</f>
        <v>0</v>
      </c>
      <c r="D67">
        <f>IF('Qualitative Daten'!C75&lt;&gt;0,'Kodierte Daten '!DC68,0)</f>
        <v>0</v>
      </c>
      <c r="E67">
        <f>IF('Qualitative Daten'!C75&lt;&gt;0,'Kodierte Daten '!DB68,0)</f>
        <v>0</v>
      </c>
      <c r="F67" s="2">
        <f>IF('Qualitative Daten'!C75&lt;&gt;0,'Kodierte Daten '!DD68,0)</f>
        <v>0</v>
      </c>
      <c r="G67" s="2">
        <f>IF('Qualitative Daten'!C75&lt;&gt;0,'Kodierte Daten '!DE68,0)</f>
        <v>0</v>
      </c>
      <c r="H67" s="2">
        <f>IF('Qualitative Daten'!C75&lt;&gt;0,'Kodierte Daten '!DF68,0)</f>
        <v>0</v>
      </c>
      <c r="I67" s="2">
        <f>IF('Qualitative Daten'!C75&lt;&gt;0,'Kodierte Daten '!DG68,0)</f>
        <v>0</v>
      </c>
      <c r="J67" s="2">
        <f>IF('Qualitative Daten'!C75&lt;&gt;0,'Kodierte Daten '!DH68,0)</f>
        <v>0</v>
      </c>
      <c r="K67" s="2">
        <f>IF('Qualitative Daten'!C75&lt;&gt;0,'Kodierte Daten '!DI68,0)</f>
        <v>0</v>
      </c>
      <c r="L67" s="2">
        <f>IF('Qualitative Daten'!C75&lt;&gt;0,'Kodierte Daten '!DJ68,0)</f>
        <v>0</v>
      </c>
      <c r="M67" t="str">
        <f t="shared" ref="M67:M101" si="1">IF(C67&lt;50,"benötigt zusätzliche Förderung",IF(AND(C67&gt;49,C67&lt;68),"sollte in den nächsten Wochen und Monaten beobachtet werden","zunächst keine Förderung erforderlich"))</f>
        <v>benötigt zusätzliche Förderung</v>
      </c>
    </row>
    <row r="68" spans="1:13" x14ac:dyDescent="0.35">
      <c r="A68">
        <f>'Qualitative Daten'!A76</f>
        <v>0</v>
      </c>
      <c r="B68">
        <f>'Qualitative Daten'!B76</f>
        <v>0</v>
      </c>
      <c r="C68">
        <f>IF('Qualitative Daten'!C76&lt;&gt;0,'Kodierte Daten '!CZ69,0)</f>
        <v>0</v>
      </c>
      <c r="D68">
        <f>IF('Qualitative Daten'!C76&lt;&gt;0,'Kodierte Daten '!DC69,0)</f>
        <v>0</v>
      </c>
      <c r="E68">
        <f>IF('Qualitative Daten'!C76&lt;&gt;0,'Kodierte Daten '!DB69,0)</f>
        <v>0</v>
      </c>
      <c r="F68" s="2">
        <f>IF('Qualitative Daten'!C76&lt;&gt;0,'Kodierte Daten '!DD69,0)</f>
        <v>0</v>
      </c>
      <c r="G68" s="2">
        <f>IF('Qualitative Daten'!C76&lt;&gt;0,'Kodierte Daten '!DE69,0)</f>
        <v>0</v>
      </c>
      <c r="H68" s="2">
        <f>IF('Qualitative Daten'!C76&lt;&gt;0,'Kodierte Daten '!DF69,0)</f>
        <v>0</v>
      </c>
      <c r="I68" s="2">
        <f>IF('Qualitative Daten'!C76&lt;&gt;0,'Kodierte Daten '!DG69,0)</f>
        <v>0</v>
      </c>
      <c r="J68" s="2">
        <f>IF('Qualitative Daten'!C76&lt;&gt;0,'Kodierte Daten '!DH69,0)</f>
        <v>0</v>
      </c>
      <c r="K68" s="2">
        <f>IF('Qualitative Daten'!C76&lt;&gt;0,'Kodierte Daten '!DI69,0)</f>
        <v>0</v>
      </c>
      <c r="L68" s="2">
        <f>IF('Qualitative Daten'!C76&lt;&gt;0,'Kodierte Daten '!DJ69,0)</f>
        <v>0</v>
      </c>
      <c r="M68" t="str">
        <f t="shared" si="1"/>
        <v>benötigt zusätzliche Förderung</v>
      </c>
    </row>
    <row r="69" spans="1:13" x14ac:dyDescent="0.35">
      <c r="A69">
        <f>'Qualitative Daten'!A77</f>
        <v>0</v>
      </c>
      <c r="B69">
        <f>'Qualitative Daten'!B77</f>
        <v>0</v>
      </c>
      <c r="C69">
        <f>IF('Qualitative Daten'!C77&lt;&gt;0,'Kodierte Daten '!CZ70,0)</f>
        <v>0</v>
      </c>
      <c r="D69">
        <f>IF('Qualitative Daten'!C77&lt;&gt;0,'Kodierte Daten '!DC70,0)</f>
        <v>0</v>
      </c>
      <c r="E69">
        <f>IF('Qualitative Daten'!C77&lt;&gt;0,'Kodierte Daten '!DB70,0)</f>
        <v>0</v>
      </c>
      <c r="F69" s="2">
        <f>IF('Qualitative Daten'!C77&lt;&gt;0,'Kodierte Daten '!DD70,0)</f>
        <v>0</v>
      </c>
      <c r="G69" s="2">
        <f>IF('Qualitative Daten'!C77&lt;&gt;0,'Kodierte Daten '!DE70,0)</f>
        <v>0</v>
      </c>
      <c r="H69" s="2">
        <f>IF('Qualitative Daten'!C77&lt;&gt;0,'Kodierte Daten '!DF70,0)</f>
        <v>0</v>
      </c>
      <c r="I69" s="2">
        <f>IF('Qualitative Daten'!C77&lt;&gt;0,'Kodierte Daten '!DG70,0)</f>
        <v>0</v>
      </c>
      <c r="J69" s="2">
        <f>IF('Qualitative Daten'!C77&lt;&gt;0,'Kodierte Daten '!DH70,0)</f>
        <v>0</v>
      </c>
      <c r="K69" s="2">
        <f>IF('Qualitative Daten'!C77&lt;&gt;0,'Kodierte Daten '!DI70,0)</f>
        <v>0</v>
      </c>
      <c r="L69" s="2">
        <f>IF('Qualitative Daten'!C77&lt;&gt;0,'Kodierte Daten '!DJ70,0)</f>
        <v>0</v>
      </c>
      <c r="M69" t="str">
        <f t="shared" si="1"/>
        <v>benötigt zusätzliche Förderung</v>
      </c>
    </row>
    <row r="70" spans="1:13" x14ac:dyDescent="0.35">
      <c r="A70">
        <f>'Qualitative Daten'!A78</f>
        <v>0</v>
      </c>
      <c r="B70">
        <f>'Qualitative Daten'!B78</f>
        <v>0</v>
      </c>
      <c r="C70">
        <f>IF('Qualitative Daten'!C78&lt;&gt;0,'Kodierte Daten '!CZ71,0)</f>
        <v>0</v>
      </c>
      <c r="D70">
        <f>IF('Qualitative Daten'!C78&lt;&gt;0,'Kodierte Daten '!DC71,0)</f>
        <v>0</v>
      </c>
      <c r="E70">
        <f>IF('Qualitative Daten'!C78&lt;&gt;0,'Kodierte Daten '!DB71,0)</f>
        <v>0</v>
      </c>
      <c r="F70" s="2">
        <f>IF('Qualitative Daten'!C78&lt;&gt;0,'Kodierte Daten '!DD71,0)</f>
        <v>0</v>
      </c>
      <c r="G70" s="2">
        <f>IF('Qualitative Daten'!C78&lt;&gt;0,'Kodierte Daten '!DE71,0)</f>
        <v>0</v>
      </c>
      <c r="H70" s="2">
        <f>IF('Qualitative Daten'!C78&lt;&gt;0,'Kodierte Daten '!DF71,0)</f>
        <v>0</v>
      </c>
      <c r="I70" s="2">
        <f>IF('Qualitative Daten'!C78&lt;&gt;0,'Kodierte Daten '!DG71,0)</f>
        <v>0</v>
      </c>
      <c r="J70" s="2">
        <f>IF('Qualitative Daten'!C78&lt;&gt;0,'Kodierte Daten '!DH71,0)</f>
        <v>0</v>
      </c>
      <c r="K70" s="2">
        <f>IF('Qualitative Daten'!C78&lt;&gt;0,'Kodierte Daten '!DI71,0)</f>
        <v>0</v>
      </c>
      <c r="L70" s="2">
        <f>IF('Qualitative Daten'!C78&lt;&gt;0,'Kodierte Daten '!DJ71,0)</f>
        <v>0</v>
      </c>
      <c r="M70" t="str">
        <f t="shared" si="1"/>
        <v>benötigt zusätzliche Förderung</v>
      </c>
    </row>
    <row r="71" spans="1:13" x14ac:dyDescent="0.35">
      <c r="A71">
        <f>'Qualitative Daten'!A79</f>
        <v>0</v>
      </c>
      <c r="B71">
        <f>'Qualitative Daten'!B79</f>
        <v>0</v>
      </c>
      <c r="C71">
        <f>IF('Qualitative Daten'!C79&lt;&gt;0,'Kodierte Daten '!CZ72,0)</f>
        <v>0</v>
      </c>
      <c r="D71">
        <f>IF('Qualitative Daten'!C79&lt;&gt;0,'Kodierte Daten '!DC72,0)</f>
        <v>0</v>
      </c>
      <c r="E71">
        <f>IF('Qualitative Daten'!C79&lt;&gt;0,'Kodierte Daten '!DB72,0)</f>
        <v>0</v>
      </c>
      <c r="F71" s="2">
        <f>IF('Qualitative Daten'!C79&lt;&gt;0,'Kodierte Daten '!DD72,0)</f>
        <v>0</v>
      </c>
      <c r="G71" s="2">
        <f>IF('Qualitative Daten'!C79&lt;&gt;0,'Kodierte Daten '!DE72,0)</f>
        <v>0</v>
      </c>
      <c r="H71" s="2">
        <f>IF('Qualitative Daten'!C79&lt;&gt;0,'Kodierte Daten '!DF72,0)</f>
        <v>0</v>
      </c>
      <c r="I71" s="2">
        <f>IF('Qualitative Daten'!C79&lt;&gt;0,'Kodierte Daten '!DG72,0)</f>
        <v>0</v>
      </c>
      <c r="J71" s="2">
        <f>IF('Qualitative Daten'!C79&lt;&gt;0,'Kodierte Daten '!DH72,0)</f>
        <v>0</v>
      </c>
      <c r="K71" s="2">
        <f>IF('Qualitative Daten'!C79&lt;&gt;0,'Kodierte Daten '!DI72,0)</f>
        <v>0</v>
      </c>
      <c r="L71" s="2">
        <f>IF('Qualitative Daten'!C79&lt;&gt;0,'Kodierte Daten '!DJ72,0)</f>
        <v>0</v>
      </c>
      <c r="M71" t="str">
        <f t="shared" si="1"/>
        <v>benötigt zusätzliche Förderung</v>
      </c>
    </row>
    <row r="72" spans="1:13" x14ac:dyDescent="0.35">
      <c r="A72">
        <f>'Qualitative Daten'!A80</f>
        <v>0</v>
      </c>
      <c r="B72">
        <f>'Qualitative Daten'!B80</f>
        <v>0</v>
      </c>
      <c r="C72">
        <f>IF('Qualitative Daten'!C80&lt;&gt;0,'Kodierte Daten '!CZ73,0)</f>
        <v>0</v>
      </c>
      <c r="D72">
        <f>IF('Qualitative Daten'!C80&lt;&gt;0,'Kodierte Daten '!DC73,0)</f>
        <v>0</v>
      </c>
      <c r="E72">
        <f>IF('Qualitative Daten'!C80&lt;&gt;0,'Kodierte Daten '!DB73,0)</f>
        <v>0</v>
      </c>
      <c r="F72" s="2">
        <f>IF('Qualitative Daten'!C80&lt;&gt;0,'Kodierte Daten '!DD73,0)</f>
        <v>0</v>
      </c>
      <c r="G72" s="2">
        <f>IF('Qualitative Daten'!C80&lt;&gt;0,'Kodierte Daten '!DE73,0)</f>
        <v>0</v>
      </c>
      <c r="H72" s="2">
        <f>IF('Qualitative Daten'!C80&lt;&gt;0,'Kodierte Daten '!DF73,0)</f>
        <v>0</v>
      </c>
      <c r="I72" s="2">
        <f>IF('Qualitative Daten'!C80&lt;&gt;0,'Kodierte Daten '!DG73,0)</f>
        <v>0</v>
      </c>
      <c r="J72" s="2">
        <f>IF('Qualitative Daten'!C80&lt;&gt;0,'Kodierte Daten '!DH73,0)</f>
        <v>0</v>
      </c>
      <c r="K72" s="2">
        <f>IF('Qualitative Daten'!C80&lt;&gt;0,'Kodierte Daten '!DI73,0)</f>
        <v>0</v>
      </c>
      <c r="L72" s="2">
        <f>IF('Qualitative Daten'!C80&lt;&gt;0,'Kodierte Daten '!DJ73,0)</f>
        <v>0</v>
      </c>
      <c r="M72" t="str">
        <f t="shared" si="1"/>
        <v>benötigt zusätzliche Förderung</v>
      </c>
    </row>
    <row r="73" spans="1:13" x14ac:dyDescent="0.35">
      <c r="A73">
        <f>'Qualitative Daten'!A81</f>
        <v>0</v>
      </c>
      <c r="B73">
        <f>'Qualitative Daten'!B81</f>
        <v>0</v>
      </c>
      <c r="C73">
        <f>IF('Qualitative Daten'!C81&lt;&gt;0,'Kodierte Daten '!CZ74,0)</f>
        <v>0</v>
      </c>
      <c r="D73">
        <f>IF('Qualitative Daten'!C81&lt;&gt;0,'Kodierte Daten '!DC74,0)</f>
        <v>0</v>
      </c>
      <c r="E73">
        <f>IF('Qualitative Daten'!C81&lt;&gt;0,'Kodierte Daten '!DB74,0)</f>
        <v>0</v>
      </c>
      <c r="F73" s="2">
        <f>IF('Qualitative Daten'!C81&lt;&gt;0,'Kodierte Daten '!DD74,0)</f>
        <v>0</v>
      </c>
      <c r="G73" s="2">
        <f>IF('Qualitative Daten'!C81&lt;&gt;0,'Kodierte Daten '!DE74,0)</f>
        <v>0</v>
      </c>
      <c r="H73" s="2">
        <f>IF('Qualitative Daten'!C81&lt;&gt;0,'Kodierte Daten '!DF74,0)</f>
        <v>0</v>
      </c>
      <c r="I73" s="2">
        <f>IF('Qualitative Daten'!C81&lt;&gt;0,'Kodierte Daten '!DG74,0)</f>
        <v>0</v>
      </c>
      <c r="J73" s="2">
        <f>IF('Qualitative Daten'!C81&lt;&gt;0,'Kodierte Daten '!DH74,0)</f>
        <v>0</v>
      </c>
      <c r="K73" s="2">
        <f>IF('Qualitative Daten'!C81&lt;&gt;0,'Kodierte Daten '!DI74,0)</f>
        <v>0</v>
      </c>
      <c r="L73" s="2">
        <f>IF('Qualitative Daten'!C81&lt;&gt;0,'Kodierte Daten '!DJ74,0)</f>
        <v>0</v>
      </c>
      <c r="M73" t="str">
        <f t="shared" si="1"/>
        <v>benötigt zusätzliche Förderung</v>
      </c>
    </row>
    <row r="74" spans="1:13" x14ac:dyDescent="0.35">
      <c r="A74">
        <f>'Qualitative Daten'!A82</f>
        <v>0</v>
      </c>
      <c r="B74">
        <f>'Qualitative Daten'!B82</f>
        <v>0</v>
      </c>
      <c r="C74">
        <f>IF('Qualitative Daten'!C82&lt;&gt;0,'Kodierte Daten '!CZ75,0)</f>
        <v>0</v>
      </c>
      <c r="D74">
        <f>IF('Qualitative Daten'!C82&lt;&gt;0,'Kodierte Daten '!DC75,0)</f>
        <v>0</v>
      </c>
      <c r="E74">
        <f>IF('Qualitative Daten'!C82&lt;&gt;0,'Kodierte Daten '!DB75,0)</f>
        <v>0</v>
      </c>
      <c r="F74" s="2">
        <f>IF('Qualitative Daten'!C82&lt;&gt;0,'Kodierte Daten '!DD75,0)</f>
        <v>0</v>
      </c>
      <c r="G74" s="2">
        <f>IF('Qualitative Daten'!C82&lt;&gt;0,'Kodierte Daten '!DE75,0)</f>
        <v>0</v>
      </c>
      <c r="H74" s="2">
        <f>IF('Qualitative Daten'!C82&lt;&gt;0,'Kodierte Daten '!DF75,0)</f>
        <v>0</v>
      </c>
      <c r="I74" s="2">
        <f>IF('Qualitative Daten'!C82&lt;&gt;0,'Kodierte Daten '!DG75,0)</f>
        <v>0</v>
      </c>
      <c r="J74" s="2">
        <f>IF('Qualitative Daten'!C82&lt;&gt;0,'Kodierte Daten '!DH75,0)</f>
        <v>0</v>
      </c>
      <c r="K74" s="2">
        <f>IF('Qualitative Daten'!C82&lt;&gt;0,'Kodierte Daten '!DI75,0)</f>
        <v>0</v>
      </c>
      <c r="L74" s="2">
        <f>IF('Qualitative Daten'!C82&lt;&gt;0,'Kodierte Daten '!DJ75,0)</f>
        <v>0</v>
      </c>
      <c r="M74" t="str">
        <f t="shared" si="1"/>
        <v>benötigt zusätzliche Förderung</v>
      </c>
    </row>
    <row r="75" spans="1:13" x14ac:dyDescent="0.35">
      <c r="A75">
        <f>'Qualitative Daten'!A83</f>
        <v>0</v>
      </c>
      <c r="B75">
        <f>'Qualitative Daten'!B83</f>
        <v>0</v>
      </c>
      <c r="C75">
        <f>IF('Qualitative Daten'!C83&lt;&gt;0,'Kodierte Daten '!CZ76,0)</f>
        <v>0</v>
      </c>
      <c r="D75">
        <f>IF('Qualitative Daten'!C83&lt;&gt;0,'Kodierte Daten '!DC76,0)</f>
        <v>0</v>
      </c>
      <c r="E75">
        <f>IF('Qualitative Daten'!C83&lt;&gt;0,'Kodierte Daten '!DB76,0)</f>
        <v>0</v>
      </c>
      <c r="F75" s="2">
        <f>IF('Qualitative Daten'!C83&lt;&gt;0,'Kodierte Daten '!DD76,0)</f>
        <v>0</v>
      </c>
      <c r="G75" s="2">
        <f>IF('Qualitative Daten'!C83&lt;&gt;0,'Kodierte Daten '!DE76,0)</f>
        <v>0</v>
      </c>
      <c r="H75" s="2">
        <f>IF('Qualitative Daten'!C83&lt;&gt;0,'Kodierte Daten '!DF76,0)</f>
        <v>0</v>
      </c>
      <c r="I75" s="2">
        <f>IF('Qualitative Daten'!C83&lt;&gt;0,'Kodierte Daten '!DG76,0)</f>
        <v>0</v>
      </c>
      <c r="J75" s="2">
        <f>IF('Qualitative Daten'!C83&lt;&gt;0,'Kodierte Daten '!DH76,0)</f>
        <v>0</v>
      </c>
      <c r="K75" s="2">
        <f>IF('Qualitative Daten'!C83&lt;&gt;0,'Kodierte Daten '!DI76,0)</f>
        <v>0</v>
      </c>
      <c r="L75" s="2">
        <f>IF('Qualitative Daten'!C83&lt;&gt;0,'Kodierte Daten '!DJ76,0)</f>
        <v>0</v>
      </c>
      <c r="M75" t="str">
        <f t="shared" si="1"/>
        <v>benötigt zusätzliche Förderung</v>
      </c>
    </row>
    <row r="76" spans="1:13" x14ac:dyDescent="0.35">
      <c r="A76">
        <f>'Qualitative Daten'!A84</f>
        <v>0</v>
      </c>
      <c r="B76">
        <f>'Qualitative Daten'!B84</f>
        <v>0</v>
      </c>
      <c r="C76">
        <f>IF('Qualitative Daten'!C84&lt;&gt;0,'Kodierte Daten '!CZ77,0)</f>
        <v>0</v>
      </c>
      <c r="D76">
        <f>IF('Qualitative Daten'!C84&lt;&gt;0,'Kodierte Daten '!DC77,0)</f>
        <v>0</v>
      </c>
      <c r="E76">
        <f>IF('Qualitative Daten'!C84&lt;&gt;0,'Kodierte Daten '!DB77,0)</f>
        <v>0</v>
      </c>
      <c r="F76" s="2">
        <f>IF('Qualitative Daten'!C84&lt;&gt;0,'Kodierte Daten '!DD77,0)</f>
        <v>0</v>
      </c>
      <c r="G76" s="2">
        <f>IF('Qualitative Daten'!C84&lt;&gt;0,'Kodierte Daten '!DE77,0)</f>
        <v>0</v>
      </c>
      <c r="H76" s="2">
        <f>IF('Qualitative Daten'!C84&lt;&gt;0,'Kodierte Daten '!DF77,0)</f>
        <v>0</v>
      </c>
      <c r="I76" s="2">
        <f>IF('Qualitative Daten'!C84&lt;&gt;0,'Kodierte Daten '!DG77,0)</f>
        <v>0</v>
      </c>
      <c r="J76" s="2">
        <f>IF('Qualitative Daten'!C84&lt;&gt;0,'Kodierte Daten '!DH77,0)</f>
        <v>0</v>
      </c>
      <c r="K76" s="2">
        <f>IF('Qualitative Daten'!C84&lt;&gt;0,'Kodierte Daten '!DI77,0)</f>
        <v>0</v>
      </c>
      <c r="L76" s="2">
        <f>IF('Qualitative Daten'!C84&lt;&gt;0,'Kodierte Daten '!DJ77,0)</f>
        <v>0</v>
      </c>
      <c r="M76" t="str">
        <f t="shared" si="1"/>
        <v>benötigt zusätzliche Förderung</v>
      </c>
    </row>
    <row r="77" spans="1:13" x14ac:dyDescent="0.35">
      <c r="A77">
        <f>'Qualitative Daten'!A85</f>
        <v>0</v>
      </c>
      <c r="B77">
        <f>'Qualitative Daten'!B85</f>
        <v>0</v>
      </c>
      <c r="C77">
        <f>IF('Qualitative Daten'!C85&lt;&gt;0,'Kodierte Daten '!CZ78,0)</f>
        <v>0</v>
      </c>
      <c r="D77">
        <f>IF('Qualitative Daten'!C85&lt;&gt;0,'Kodierte Daten '!DC78,0)</f>
        <v>0</v>
      </c>
      <c r="E77">
        <f>IF('Qualitative Daten'!C85&lt;&gt;0,'Kodierte Daten '!DB78,0)</f>
        <v>0</v>
      </c>
      <c r="F77" s="2">
        <f>IF('Qualitative Daten'!C85&lt;&gt;0,'Kodierte Daten '!DD78,0)</f>
        <v>0</v>
      </c>
      <c r="G77" s="2">
        <f>IF('Qualitative Daten'!C85&lt;&gt;0,'Kodierte Daten '!DE78,0)</f>
        <v>0</v>
      </c>
      <c r="H77" s="2">
        <f>IF('Qualitative Daten'!C85&lt;&gt;0,'Kodierte Daten '!DF78,0)</f>
        <v>0</v>
      </c>
      <c r="I77" s="2">
        <f>IF('Qualitative Daten'!C85&lt;&gt;0,'Kodierte Daten '!DG78,0)</f>
        <v>0</v>
      </c>
      <c r="J77" s="2">
        <f>IF('Qualitative Daten'!C85&lt;&gt;0,'Kodierte Daten '!DH78,0)</f>
        <v>0</v>
      </c>
      <c r="K77" s="2">
        <f>IF('Qualitative Daten'!C85&lt;&gt;0,'Kodierte Daten '!DI78,0)</f>
        <v>0</v>
      </c>
      <c r="L77" s="2">
        <f>IF('Qualitative Daten'!C85&lt;&gt;0,'Kodierte Daten '!DJ78,0)</f>
        <v>0</v>
      </c>
      <c r="M77" t="str">
        <f t="shared" si="1"/>
        <v>benötigt zusätzliche Förderung</v>
      </c>
    </row>
    <row r="78" spans="1:13" x14ac:dyDescent="0.35">
      <c r="A78">
        <f>'Qualitative Daten'!A86</f>
        <v>0</v>
      </c>
      <c r="B78">
        <f>'Qualitative Daten'!B86</f>
        <v>0</v>
      </c>
      <c r="C78">
        <f>IF('Qualitative Daten'!C86&lt;&gt;0,'Kodierte Daten '!CZ79,0)</f>
        <v>0</v>
      </c>
      <c r="D78">
        <f>IF('Qualitative Daten'!C86&lt;&gt;0,'Kodierte Daten '!DC79,0)</f>
        <v>0</v>
      </c>
      <c r="E78">
        <f>IF('Qualitative Daten'!C86&lt;&gt;0,'Kodierte Daten '!DB79,0)</f>
        <v>0</v>
      </c>
      <c r="F78" s="2">
        <f>IF('Qualitative Daten'!C86&lt;&gt;0,'Kodierte Daten '!DD79,0)</f>
        <v>0</v>
      </c>
      <c r="G78" s="2">
        <f>IF('Qualitative Daten'!C86&lt;&gt;0,'Kodierte Daten '!DE79,0)</f>
        <v>0</v>
      </c>
      <c r="H78" s="2">
        <f>IF('Qualitative Daten'!C86&lt;&gt;0,'Kodierte Daten '!DF79,0)</f>
        <v>0</v>
      </c>
      <c r="I78" s="2">
        <f>IF('Qualitative Daten'!C86&lt;&gt;0,'Kodierte Daten '!DG79,0)</f>
        <v>0</v>
      </c>
      <c r="J78" s="2">
        <f>IF('Qualitative Daten'!C86&lt;&gt;0,'Kodierte Daten '!DH79,0)</f>
        <v>0</v>
      </c>
      <c r="K78" s="2">
        <f>IF('Qualitative Daten'!C86&lt;&gt;0,'Kodierte Daten '!DI79,0)</f>
        <v>0</v>
      </c>
      <c r="L78" s="2">
        <f>IF('Qualitative Daten'!C86&lt;&gt;0,'Kodierte Daten '!DJ79,0)</f>
        <v>0</v>
      </c>
      <c r="M78" t="str">
        <f t="shared" si="1"/>
        <v>benötigt zusätzliche Förderung</v>
      </c>
    </row>
    <row r="79" spans="1:13" x14ac:dyDescent="0.35">
      <c r="A79">
        <f>'Qualitative Daten'!A87</f>
        <v>0</v>
      </c>
      <c r="B79">
        <f>'Qualitative Daten'!B87</f>
        <v>0</v>
      </c>
      <c r="C79">
        <f>IF('Qualitative Daten'!C87&lt;&gt;0,'Kodierte Daten '!CZ80,0)</f>
        <v>0</v>
      </c>
      <c r="D79">
        <f>IF('Qualitative Daten'!C87&lt;&gt;0,'Kodierte Daten '!DC80,0)</f>
        <v>0</v>
      </c>
      <c r="E79">
        <f>IF('Qualitative Daten'!C87&lt;&gt;0,'Kodierte Daten '!DB80,0)</f>
        <v>0</v>
      </c>
      <c r="F79" s="2">
        <f>IF('Qualitative Daten'!C87&lt;&gt;0,'Kodierte Daten '!DD80,0)</f>
        <v>0</v>
      </c>
      <c r="G79" s="2">
        <f>IF('Qualitative Daten'!C87&lt;&gt;0,'Kodierte Daten '!DE80,0)</f>
        <v>0</v>
      </c>
      <c r="H79" s="2">
        <f>IF('Qualitative Daten'!C87&lt;&gt;0,'Kodierte Daten '!DF80,0)</f>
        <v>0</v>
      </c>
      <c r="I79" s="2">
        <f>IF('Qualitative Daten'!C87&lt;&gt;0,'Kodierte Daten '!DG80,0)</f>
        <v>0</v>
      </c>
      <c r="J79" s="2">
        <f>IF('Qualitative Daten'!C87&lt;&gt;0,'Kodierte Daten '!DH80,0)</f>
        <v>0</v>
      </c>
      <c r="K79" s="2">
        <f>IF('Qualitative Daten'!C87&lt;&gt;0,'Kodierte Daten '!DI80,0)</f>
        <v>0</v>
      </c>
      <c r="L79" s="2">
        <f>IF('Qualitative Daten'!C87&lt;&gt;0,'Kodierte Daten '!DJ80,0)</f>
        <v>0</v>
      </c>
      <c r="M79" t="str">
        <f t="shared" si="1"/>
        <v>benötigt zusätzliche Förderung</v>
      </c>
    </row>
    <row r="80" spans="1:13" x14ac:dyDescent="0.35">
      <c r="A80">
        <f>'Qualitative Daten'!A88</f>
        <v>0</v>
      </c>
      <c r="B80">
        <f>'Qualitative Daten'!B88</f>
        <v>0</v>
      </c>
      <c r="C80">
        <f>IF('Qualitative Daten'!C88&lt;&gt;0,'Kodierte Daten '!CZ81,0)</f>
        <v>0</v>
      </c>
      <c r="D80">
        <f>IF('Qualitative Daten'!C88&lt;&gt;0,'Kodierte Daten '!DC81,0)</f>
        <v>0</v>
      </c>
      <c r="E80">
        <f>IF('Qualitative Daten'!C88&lt;&gt;0,'Kodierte Daten '!DB81,0)</f>
        <v>0</v>
      </c>
      <c r="F80" s="2">
        <f>IF('Qualitative Daten'!C88&lt;&gt;0,'Kodierte Daten '!DD81,0)</f>
        <v>0</v>
      </c>
      <c r="G80" s="2">
        <f>IF('Qualitative Daten'!C88&lt;&gt;0,'Kodierte Daten '!DE81,0)</f>
        <v>0</v>
      </c>
      <c r="H80" s="2">
        <f>IF('Qualitative Daten'!C88&lt;&gt;0,'Kodierte Daten '!DF81,0)</f>
        <v>0</v>
      </c>
      <c r="I80" s="2">
        <f>IF('Qualitative Daten'!C88&lt;&gt;0,'Kodierte Daten '!DG81,0)</f>
        <v>0</v>
      </c>
      <c r="J80" s="2">
        <f>IF('Qualitative Daten'!C88&lt;&gt;0,'Kodierte Daten '!DH81,0)</f>
        <v>0</v>
      </c>
      <c r="K80" s="2">
        <f>IF('Qualitative Daten'!C88&lt;&gt;0,'Kodierte Daten '!DI81,0)</f>
        <v>0</v>
      </c>
      <c r="L80" s="2">
        <f>IF('Qualitative Daten'!C88&lt;&gt;0,'Kodierte Daten '!DJ81,0)</f>
        <v>0</v>
      </c>
      <c r="M80" t="str">
        <f t="shared" si="1"/>
        <v>benötigt zusätzliche Förderung</v>
      </c>
    </row>
    <row r="81" spans="1:13" x14ac:dyDescent="0.35">
      <c r="A81">
        <f>'Qualitative Daten'!A89</f>
        <v>0</v>
      </c>
      <c r="B81">
        <f>'Qualitative Daten'!B89</f>
        <v>0</v>
      </c>
      <c r="C81">
        <f>IF('Qualitative Daten'!C89&lt;&gt;0,'Kodierte Daten '!CZ82,0)</f>
        <v>0</v>
      </c>
      <c r="D81">
        <f>IF('Qualitative Daten'!C89&lt;&gt;0,'Kodierte Daten '!DC82,0)</f>
        <v>0</v>
      </c>
      <c r="E81">
        <f>IF('Qualitative Daten'!C89&lt;&gt;0,'Kodierte Daten '!DB82,0)</f>
        <v>0</v>
      </c>
      <c r="F81" s="2">
        <f>IF('Qualitative Daten'!C89&lt;&gt;0,'Kodierte Daten '!DD82,0)</f>
        <v>0</v>
      </c>
      <c r="G81" s="2">
        <f>IF('Qualitative Daten'!C89&lt;&gt;0,'Kodierte Daten '!DE82,0)</f>
        <v>0</v>
      </c>
      <c r="H81" s="2">
        <f>IF('Qualitative Daten'!C89&lt;&gt;0,'Kodierte Daten '!DF82,0)</f>
        <v>0</v>
      </c>
      <c r="I81" s="2">
        <f>IF('Qualitative Daten'!C89&lt;&gt;0,'Kodierte Daten '!DG82,0)</f>
        <v>0</v>
      </c>
      <c r="J81" s="2">
        <f>IF('Qualitative Daten'!C89&lt;&gt;0,'Kodierte Daten '!DH82,0)</f>
        <v>0</v>
      </c>
      <c r="K81" s="2">
        <f>IF('Qualitative Daten'!C89&lt;&gt;0,'Kodierte Daten '!DI82,0)</f>
        <v>0</v>
      </c>
      <c r="L81" s="2">
        <f>IF('Qualitative Daten'!C89&lt;&gt;0,'Kodierte Daten '!DJ82,0)</f>
        <v>0</v>
      </c>
      <c r="M81" t="str">
        <f t="shared" si="1"/>
        <v>benötigt zusätzliche Förderung</v>
      </c>
    </row>
    <row r="82" spans="1:13" x14ac:dyDescent="0.35">
      <c r="A82">
        <f>'Qualitative Daten'!A90</f>
        <v>0</v>
      </c>
      <c r="B82">
        <f>'Qualitative Daten'!B90</f>
        <v>0</v>
      </c>
      <c r="C82">
        <f>IF('Qualitative Daten'!C90&lt;&gt;0,'Kodierte Daten '!CZ83,0)</f>
        <v>0</v>
      </c>
      <c r="D82">
        <f>IF('Qualitative Daten'!C90&lt;&gt;0,'Kodierte Daten '!DC83,0)</f>
        <v>0</v>
      </c>
      <c r="E82">
        <f>IF('Qualitative Daten'!C90&lt;&gt;0,'Kodierte Daten '!DB83,0)</f>
        <v>0</v>
      </c>
      <c r="F82" s="2">
        <f>IF('Qualitative Daten'!C90&lt;&gt;0,'Kodierte Daten '!DD83,0)</f>
        <v>0</v>
      </c>
      <c r="G82" s="2">
        <f>IF('Qualitative Daten'!C90&lt;&gt;0,'Kodierte Daten '!DE83,0)</f>
        <v>0</v>
      </c>
      <c r="H82" s="2">
        <f>IF('Qualitative Daten'!C90&lt;&gt;0,'Kodierte Daten '!DF83,0)</f>
        <v>0</v>
      </c>
      <c r="I82" s="2">
        <f>IF('Qualitative Daten'!C90&lt;&gt;0,'Kodierte Daten '!DG83,0)</f>
        <v>0</v>
      </c>
      <c r="J82" s="2">
        <f>IF('Qualitative Daten'!C90&lt;&gt;0,'Kodierte Daten '!DH83,0)</f>
        <v>0</v>
      </c>
      <c r="K82" s="2">
        <f>IF('Qualitative Daten'!C90&lt;&gt;0,'Kodierte Daten '!DI83,0)</f>
        <v>0</v>
      </c>
      <c r="L82" s="2">
        <f>IF('Qualitative Daten'!C90&lt;&gt;0,'Kodierte Daten '!DJ83,0)</f>
        <v>0</v>
      </c>
      <c r="M82" t="str">
        <f t="shared" si="1"/>
        <v>benötigt zusätzliche Förderung</v>
      </c>
    </row>
    <row r="83" spans="1:13" x14ac:dyDescent="0.35">
      <c r="A83">
        <f>'Qualitative Daten'!A91</f>
        <v>0</v>
      </c>
      <c r="B83">
        <f>'Qualitative Daten'!B91</f>
        <v>0</v>
      </c>
      <c r="C83">
        <f>IF('Qualitative Daten'!C91&lt;&gt;0,'Kodierte Daten '!CZ84,0)</f>
        <v>0</v>
      </c>
      <c r="D83">
        <f>IF('Qualitative Daten'!C91&lt;&gt;0,'Kodierte Daten '!DC84,0)</f>
        <v>0</v>
      </c>
      <c r="E83">
        <f>IF('Qualitative Daten'!C91&lt;&gt;0,'Kodierte Daten '!DB84,0)</f>
        <v>0</v>
      </c>
      <c r="F83" s="2">
        <f>IF('Qualitative Daten'!C91&lt;&gt;0,'Kodierte Daten '!DD84,0)</f>
        <v>0</v>
      </c>
      <c r="G83" s="2">
        <f>IF('Qualitative Daten'!C91&lt;&gt;0,'Kodierte Daten '!DE84,0)</f>
        <v>0</v>
      </c>
      <c r="H83" s="2">
        <f>IF('Qualitative Daten'!C91&lt;&gt;0,'Kodierte Daten '!DF84,0)</f>
        <v>0</v>
      </c>
      <c r="I83" s="2">
        <f>IF('Qualitative Daten'!C91&lt;&gt;0,'Kodierte Daten '!DG84,0)</f>
        <v>0</v>
      </c>
      <c r="J83" s="2">
        <f>IF('Qualitative Daten'!C91&lt;&gt;0,'Kodierte Daten '!DH84,0)</f>
        <v>0</v>
      </c>
      <c r="K83" s="2">
        <f>IF('Qualitative Daten'!C91&lt;&gt;0,'Kodierte Daten '!DI84,0)</f>
        <v>0</v>
      </c>
      <c r="L83" s="2">
        <f>IF('Qualitative Daten'!C91&lt;&gt;0,'Kodierte Daten '!DJ84,0)</f>
        <v>0</v>
      </c>
      <c r="M83" t="str">
        <f t="shared" si="1"/>
        <v>benötigt zusätzliche Förderung</v>
      </c>
    </row>
    <row r="84" spans="1:13" x14ac:dyDescent="0.35">
      <c r="A84">
        <f>'Qualitative Daten'!A92</f>
        <v>0</v>
      </c>
      <c r="B84">
        <f>'Qualitative Daten'!B92</f>
        <v>0</v>
      </c>
      <c r="C84">
        <f>IF('Qualitative Daten'!C92&lt;&gt;0,'Kodierte Daten '!CZ85,0)</f>
        <v>0</v>
      </c>
      <c r="D84">
        <f>IF('Qualitative Daten'!C92&lt;&gt;0,'Kodierte Daten '!DC85,0)</f>
        <v>0</v>
      </c>
      <c r="E84">
        <f>IF('Qualitative Daten'!C92&lt;&gt;0,'Kodierte Daten '!DB85,0)</f>
        <v>0</v>
      </c>
      <c r="F84" s="2">
        <f>IF('Qualitative Daten'!C92&lt;&gt;0,'Kodierte Daten '!DD85,0)</f>
        <v>0</v>
      </c>
      <c r="G84" s="2">
        <f>IF('Qualitative Daten'!C92&lt;&gt;0,'Kodierte Daten '!DE85,0)</f>
        <v>0</v>
      </c>
      <c r="H84" s="2">
        <f>IF('Qualitative Daten'!C92&lt;&gt;0,'Kodierte Daten '!DF85,0)</f>
        <v>0</v>
      </c>
      <c r="I84" s="2">
        <f>IF('Qualitative Daten'!C92&lt;&gt;0,'Kodierte Daten '!DG85,0)</f>
        <v>0</v>
      </c>
      <c r="J84" s="2">
        <f>IF('Qualitative Daten'!C92&lt;&gt;0,'Kodierte Daten '!DH85,0)</f>
        <v>0</v>
      </c>
      <c r="K84" s="2">
        <f>IF('Qualitative Daten'!C92&lt;&gt;0,'Kodierte Daten '!DI85,0)</f>
        <v>0</v>
      </c>
      <c r="L84" s="2">
        <f>IF('Qualitative Daten'!C92&lt;&gt;0,'Kodierte Daten '!DJ85,0)</f>
        <v>0</v>
      </c>
      <c r="M84" t="str">
        <f t="shared" si="1"/>
        <v>benötigt zusätzliche Förderung</v>
      </c>
    </row>
    <row r="85" spans="1:13" x14ac:dyDescent="0.35">
      <c r="A85">
        <f>'Qualitative Daten'!A93</f>
        <v>0</v>
      </c>
      <c r="B85">
        <f>'Qualitative Daten'!B93</f>
        <v>0</v>
      </c>
      <c r="C85">
        <f>IF('Qualitative Daten'!C93&lt;&gt;0,'Kodierte Daten '!CZ86,0)</f>
        <v>0</v>
      </c>
      <c r="D85">
        <f>IF('Qualitative Daten'!C93&lt;&gt;0,'Kodierte Daten '!DC86,0)</f>
        <v>0</v>
      </c>
      <c r="E85">
        <f>IF('Qualitative Daten'!C93&lt;&gt;0,'Kodierte Daten '!DB86,0)</f>
        <v>0</v>
      </c>
      <c r="F85" s="2">
        <f>IF('Qualitative Daten'!C93&lt;&gt;0,'Kodierte Daten '!DD86,0)</f>
        <v>0</v>
      </c>
      <c r="G85" s="2">
        <f>IF('Qualitative Daten'!C93&lt;&gt;0,'Kodierte Daten '!DE86,0)</f>
        <v>0</v>
      </c>
      <c r="H85" s="2">
        <f>IF('Qualitative Daten'!C93&lt;&gt;0,'Kodierte Daten '!DF86,0)</f>
        <v>0</v>
      </c>
      <c r="I85" s="2">
        <f>IF('Qualitative Daten'!C93&lt;&gt;0,'Kodierte Daten '!DG86,0)</f>
        <v>0</v>
      </c>
      <c r="J85" s="2">
        <f>IF('Qualitative Daten'!C93&lt;&gt;0,'Kodierte Daten '!DH86,0)</f>
        <v>0</v>
      </c>
      <c r="K85" s="2">
        <f>IF('Qualitative Daten'!C93&lt;&gt;0,'Kodierte Daten '!DI86,0)</f>
        <v>0</v>
      </c>
      <c r="L85" s="2">
        <f>IF('Qualitative Daten'!C93&lt;&gt;0,'Kodierte Daten '!DJ86,0)</f>
        <v>0</v>
      </c>
      <c r="M85" t="str">
        <f t="shared" si="1"/>
        <v>benötigt zusätzliche Förderung</v>
      </c>
    </row>
    <row r="86" spans="1:13" x14ac:dyDescent="0.35">
      <c r="A86">
        <f>'Qualitative Daten'!A94</f>
        <v>0</v>
      </c>
      <c r="B86">
        <f>'Qualitative Daten'!B94</f>
        <v>0</v>
      </c>
      <c r="C86">
        <f>IF('Qualitative Daten'!C94&lt;&gt;0,'Kodierte Daten '!CZ87,0)</f>
        <v>0</v>
      </c>
      <c r="D86">
        <f>IF('Qualitative Daten'!C94&lt;&gt;0,'Kodierte Daten '!DC87,0)</f>
        <v>0</v>
      </c>
      <c r="E86">
        <f>IF('Qualitative Daten'!C94&lt;&gt;0,'Kodierte Daten '!DB87,0)</f>
        <v>0</v>
      </c>
      <c r="F86" s="2">
        <f>IF('Qualitative Daten'!C94&lt;&gt;0,'Kodierte Daten '!DD87,0)</f>
        <v>0</v>
      </c>
      <c r="G86" s="2">
        <f>IF('Qualitative Daten'!C94&lt;&gt;0,'Kodierte Daten '!DE87,0)</f>
        <v>0</v>
      </c>
      <c r="H86" s="2">
        <f>IF('Qualitative Daten'!C94&lt;&gt;0,'Kodierte Daten '!DF87,0)</f>
        <v>0</v>
      </c>
      <c r="I86" s="2">
        <f>IF('Qualitative Daten'!C94&lt;&gt;0,'Kodierte Daten '!DG87,0)</f>
        <v>0</v>
      </c>
      <c r="J86" s="2">
        <f>IF('Qualitative Daten'!C94&lt;&gt;0,'Kodierte Daten '!DH87,0)</f>
        <v>0</v>
      </c>
      <c r="K86" s="2">
        <f>IF('Qualitative Daten'!C94&lt;&gt;0,'Kodierte Daten '!DI87,0)</f>
        <v>0</v>
      </c>
      <c r="L86" s="2">
        <f>IF('Qualitative Daten'!C94&lt;&gt;0,'Kodierte Daten '!DJ87,0)</f>
        <v>0</v>
      </c>
      <c r="M86" t="str">
        <f t="shared" si="1"/>
        <v>benötigt zusätzliche Förderung</v>
      </c>
    </row>
    <row r="87" spans="1:13" x14ac:dyDescent="0.35">
      <c r="A87">
        <f>'Qualitative Daten'!A95</f>
        <v>0</v>
      </c>
      <c r="B87">
        <f>'Qualitative Daten'!B95</f>
        <v>0</v>
      </c>
      <c r="C87">
        <f>IF('Qualitative Daten'!C95&lt;&gt;0,'Kodierte Daten '!CZ88,0)</f>
        <v>0</v>
      </c>
      <c r="D87">
        <f>IF('Qualitative Daten'!C95&lt;&gt;0,'Kodierte Daten '!DC88,0)</f>
        <v>0</v>
      </c>
      <c r="E87">
        <f>IF('Qualitative Daten'!C95&lt;&gt;0,'Kodierte Daten '!DB88,0)</f>
        <v>0</v>
      </c>
      <c r="F87" s="2">
        <f>IF('Qualitative Daten'!C95&lt;&gt;0,'Kodierte Daten '!DD88,0)</f>
        <v>0</v>
      </c>
      <c r="G87" s="2">
        <f>IF('Qualitative Daten'!C95&lt;&gt;0,'Kodierte Daten '!DE88,0)</f>
        <v>0</v>
      </c>
      <c r="H87" s="2">
        <f>IF('Qualitative Daten'!C95&lt;&gt;0,'Kodierte Daten '!DF88,0)</f>
        <v>0</v>
      </c>
      <c r="I87" s="2">
        <f>IF('Qualitative Daten'!C95&lt;&gt;0,'Kodierte Daten '!DG88,0)</f>
        <v>0</v>
      </c>
      <c r="J87" s="2">
        <f>IF('Qualitative Daten'!C95&lt;&gt;0,'Kodierte Daten '!DH88,0)</f>
        <v>0</v>
      </c>
      <c r="K87" s="2">
        <f>IF('Qualitative Daten'!C95&lt;&gt;0,'Kodierte Daten '!DI88,0)</f>
        <v>0</v>
      </c>
      <c r="L87" s="2">
        <f>IF('Qualitative Daten'!C95&lt;&gt;0,'Kodierte Daten '!DJ88,0)</f>
        <v>0</v>
      </c>
      <c r="M87" t="str">
        <f t="shared" si="1"/>
        <v>benötigt zusätzliche Förderung</v>
      </c>
    </row>
    <row r="88" spans="1:13" x14ac:dyDescent="0.35">
      <c r="A88">
        <f>'Qualitative Daten'!A96</f>
        <v>0</v>
      </c>
      <c r="B88">
        <f>'Qualitative Daten'!B96</f>
        <v>0</v>
      </c>
      <c r="C88">
        <f>IF('Qualitative Daten'!C96&lt;&gt;0,'Kodierte Daten '!CZ89,0)</f>
        <v>0</v>
      </c>
      <c r="D88">
        <f>IF('Qualitative Daten'!C96&lt;&gt;0,'Kodierte Daten '!DC89,0)</f>
        <v>0</v>
      </c>
      <c r="E88">
        <f>IF('Qualitative Daten'!C96&lt;&gt;0,'Kodierte Daten '!DB89,0)</f>
        <v>0</v>
      </c>
      <c r="F88" s="2">
        <f>IF('Qualitative Daten'!C96&lt;&gt;0,'Kodierte Daten '!DD89,0)</f>
        <v>0</v>
      </c>
      <c r="G88" s="2">
        <f>IF('Qualitative Daten'!C96&lt;&gt;0,'Kodierte Daten '!DE89,0)</f>
        <v>0</v>
      </c>
      <c r="H88" s="2">
        <f>IF('Qualitative Daten'!C96&lt;&gt;0,'Kodierte Daten '!DF89,0)</f>
        <v>0</v>
      </c>
      <c r="I88" s="2">
        <f>IF('Qualitative Daten'!C96&lt;&gt;0,'Kodierte Daten '!DG89,0)</f>
        <v>0</v>
      </c>
      <c r="J88" s="2">
        <f>IF('Qualitative Daten'!C96&lt;&gt;0,'Kodierte Daten '!DH89,0)</f>
        <v>0</v>
      </c>
      <c r="K88" s="2">
        <f>IF('Qualitative Daten'!C96&lt;&gt;0,'Kodierte Daten '!DI89,0)</f>
        <v>0</v>
      </c>
      <c r="L88" s="2">
        <f>IF('Qualitative Daten'!C96&lt;&gt;0,'Kodierte Daten '!DJ89,0)</f>
        <v>0</v>
      </c>
      <c r="M88" t="str">
        <f t="shared" si="1"/>
        <v>benötigt zusätzliche Förderung</v>
      </c>
    </row>
    <row r="89" spans="1:13" x14ac:dyDescent="0.35">
      <c r="A89">
        <f>'Qualitative Daten'!A97</f>
        <v>0</v>
      </c>
      <c r="B89">
        <f>'Qualitative Daten'!B97</f>
        <v>0</v>
      </c>
      <c r="C89">
        <f>IF('Qualitative Daten'!C97&lt;&gt;0,'Kodierte Daten '!CZ90,0)</f>
        <v>0</v>
      </c>
      <c r="D89">
        <f>IF('Qualitative Daten'!C97&lt;&gt;0,'Kodierte Daten '!DC90,0)</f>
        <v>0</v>
      </c>
      <c r="E89">
        <f>IF('Qualitative Daten'!C97&lt;&gt;0,'Kodierte Daten '!DB90,0)</f>
        <v>0</v>
      </c>
      <c r="F89" s="2">
        <f>IF('Qualitative Daten'!C97&lt;&gt;0,'Kodierte Daten '!DD90,0)</f>
        <v>0</v>
      </c>
      <c r="G89" s="2">
        <f>IF('Qualitative Daten'!C97&lt;&gt;0,'Kodierte Daten '!DE90,0)</f>
        <v>0</v>
      </c>
      <c r="H89" s="2">
        <f>IF('Qualitative Daten'!C97&lt;&gt;0,'Kodierte Daten '!DF90,0)</f>
        <v>0</v>
      </c>
      <c r="I89" s="2">
        <f>IF('Qualitative Daten'!C97&lt;&gt;0,'Kodierte Daten '!DG90,0)</f>
        <v>0</v>
      </c>
      <c r="J89" s="2">
        <f>IF('Qualitative Daten'!C97&lt;&gt;0,'Kodierte Daten '!DH90,0)</f>
        <v>0</v>
      </c>
      <c r="K89" s="2">
        <f>IF('Qualitative Daten'!C97&lt;&gt;0,'Kodierte Daten '!DI90,0)</f>
        <v>0</v>
      </c>
      <c r="L89" s="2">
        <f>IF('Qualitative Daten'!C97&lt;&gt;0,'Kodierte Daten '!DJ90,0)</f>
        <v>0</v>
      </c>
      <c r="M89" t="str">
        <f t="shared" si="1"/>
        <v>benötigt zusätzliche Förderung</v>
      </c>
    </row>
    <row r="90" spans="1:13" x14ac:dyDescent="0.35">
      <c r="A90">
        <f>'Qualitative Daten'!A98</f>
        <v>0</v>
      </c>
      <c r="B90">
        <f>'Qualitative Daten'!B98</f>
        <v>0</v>
      </c>
      <c r="C90">
        <f>IF('Qualitative Daten'!C98&lt;&gt;0,'Kodierte Daten '!CZ91,0)</f>
        <v>0</v>
      </c>
      <c r="D90">
        <f>IF('Qualitative Daten'!C98&lt;&gt;0,'Kodierte Daten '!DC91,0)</f>
        <v>0</v>
      </c>
      <c r="E90">
        <f>IF('Qualitative Daten'!C98&lt;&gt;0,'Kodierte Daten '!DB91,0)</f>
        <v>0</v>
      </c>
      <c r="F90" s="2">
        <f>IF('Qualitative Daten'!C98&lt;&gt;0,'Kodierte Daten '!DD91,0)</f>
        <v>0</v>
      </c>
      <c r="G90" s="2">
        <f>IF('Qualitative Daten'!C98&lt;&gt;0,'Kodierte Daten '!DE91,0)</f>
        <v>0</v>
      </c>
      <c r="H90" s="2">
        <f>IF('Qualitative Daten'!C98&lt;&gt;0,'Kodierte Daten '!DF91,0)</f>
        <v>0</v>
      </c>
      <c r="I90" s="2">
        <f>IF('Qualitative Daten'!C98&lt;&gt;0,'Kodierte Daten '!DG91,0)</f>
        <v>0</v>
      </c>
      <c r="J90" s="2">
        <f>IF('Qualitative Daten'!C98&lt;&gt;0,'Kodierte Daten '!DH91,0)</f>
        <v>0</v>
      </c>
      <c r="K90" s="2">
        <f>IF('Qualitative Daten'!C98&lt;&gt;0,'Kodierte Daten '!DI91,0)</f>
        <v>0</v>
      </c>
      <c r="L90" s="2">
        <f>IF('Qualitative Daten'!C98&lt;&gt;0,'Kodierte Daten '!DJ91,0)</f>
        <v>0</v>
      </c>
      <c r="M90" t="str">
        <f t="shared" si="1"/>
        <v>benötigt zusätzliche Förderung</v>
      </c>
    </row>
    <row r="91" spans="1:13" x14ac:dyDescent="0.35">
      <c r="A91">
        <f>'Qualitative Daten'!A99</f>
        <v>0</v>
      </c>
      <c r="B91">
        <f>'Qualitative Daten'!B99</f>
        <v>0</v>
      </c>
      <c r="C91">
        <f>IF('Qualitative Daten'!C99&lt;&gt;0,'Kodierte Daten '!CZ92,0)</f>
        <v>0</v>
      </c>
      <c r="D91">
        <f>IF('Qualitative Daten'!C99&lt;&gt;0,'Kodierte Daten '!DC92,0)</f>
        <v>0</v>
      </c>
      <c r="E91">
        <f>IF('Qualitative Daten'!C99&lt;&gt;0,'Kodierte Daten '!DB92,0)</f>
        <v>0</v>
      </c>
      <c r="F91" s="2">
        <f>IF('Qualitative Daten'!C99&lt;&gt;0,'Kodierte Daten '!DD92,0)</f>
        <v>0</v>
      </c>
      <c r="G91" s="2">
        <f>IF('Qualitative Daten'!C99&lt;&gt;0,'Kodierte Daten '!DE92,0)</f>
        <v>0</v>
      </c>
      <c r="H91" s="2">
        <f>IF('Qualitative Daten'!C99&lt;&gt;0,'Kodierte Daten '!DF92,0)</f>
        <v>0</v>
      </c>
      <c r="I91" s="2">
        <f>IF('Qualitative Daten'!C99&lt;&gt;0,'Kodierte Daten '!DG92,0)</f>
        <v>0</v>
      </c>
      <c r="J91" s="2">
        <f>IF('Qualitative Daten'!C99&lt;&gt;0,'Kodierte Daten '!DH92,0)</f>
        <v>0</v>
      </c>
      <c r="K91" s="2">
        <f>IF('Qualitative Daten'!C99&lt;&gt;0,'Kodierte Daten '!DI92,0)</f>
        <v>0</v>
      </c>
      <c r="L91" s="2">
        <f>IF('Qualitative Daten'!C99&lt;&gt;0,'Kodierte Daten '!DJ92,0)</f>
        <v>0</v>
      </c>
      <c r="M91" t="str">
        <f t="shared" si="1"/>
        <v>benötigt zusätzliche Förderung</v>
      </c>
    </row>
    <row r="92" spans="1:13" x14ac:dyDescent="0.35">
      <c r="A92">
        <f>'Qualitative Daten'!A100</f>
        <v>0</v>
      </c>
      <c r="B92">
        <f>'Qualitative Daten'!B100</f>
        <v>0</v>
      </c>
      <c r="C92">
        <f>IF('Qualitative Daten'!C100&lt;&gt;0,'Kodierte Daten '!CZ93,0)</f>
        <v>0</v>
      </c>
      <c r="D92">
        <f>IF('Qualitative Daten'!C100&lt;&gt;0,'Kodierte Daten '!DC93,0)</f>
        <v>0</v>
      </c>
      <c r="E92">
        <f>IF('Qualitative Daten'!C100&lt;&gt;0,'Kodierte Daten '!DB93,0)</f>
        <v>0</v>
      </c>
      <c r="F92" s="2">
        <f>IF('Qualitative Daten'!C100&lt;&gt;0,'Kodierte Daten '!DD93,0)</f>
        <v>0</v>
      </c>
      <c r="G92" s="2">
        <f>IF('Qualitative Daten'!C100&lt;&gt;0,'Kodierte Daten '!DE93,0)</f>
        <v>0</v>
      </c>
      <c r="H92" s="2">
        <f>IF('Qualitative Daten'!C100&lt;&gt;0,'Kodierte Daten '!DF93,0)</f>
        <v>0</v>
      </c>
      <c r="I92" s="2">
        <f>IF('Qualitative Daten'!C100&lt;&gt;0,'Kodierte Daten '!DG93,0)</f>
        <v>0</v>
      </c>
      <c r="J92" s="2">
        <f>IF('Qualitative Daten'!C100&lt;&gt;0,'Kodierte Daten '!DH93,0)</f>
        <v>0</v>
      </c>
      <c r="K92" s="2">
        <f>IF('Qualitative Daten'!C100&lt;&gt;0,'Kodierte Daten '!DI93,0)</f>
        <v>0</v>
      </c>
      <c r="L92" s="2">
        <f>IF('Qualitative Daten'!C100&lt;&gt;0,'Kodierte Daten '!DJ93,0)</f>
        <v>0</v>
      </c>
      <c r="M92" t="str">
        <f t="shared" si="1"/>
        <v>benötigt zusätzliche Förderung</v>
      </c>
    </row>
    <row r="93" spans="1:13" x14ac:dyDescent="0.35">
      <c r="A93">
        <f>'Qualitative Daten'!A101</f>
        <v>0</v>
      </c>
      <c r="B93">
        <f>'Qualitative Daten'!B101</f>
        <v>0</v>
      </c>
      <c r="C93">
        <f>IF('Qualitative Daten'!C101&lt;&gt;0,'Kodierte Daten '!CZ94,0)</f>
        <v>0</v>
      </c>
      <c r="D93">
        <f>IF('Qualitative Daten'!C101&lt;&gt;0,'Kodierte Daten '!DC94,0)</f>
        <v>0</v>
      </c>
      <c r="E93">
        <f>IF('Qualitative Daten'!C101&lt;&gt;0,'Kodierte Daten '!DB94,0)</f>
        <v>0</v>
      </c>
      <c r="F93" s="2">
        <f>IF('Qualitative Daten'!C101&lt;&gt;0,'Kodierte Daten '!DD94,0)</f>
        <v>0</v>
      </c>
      <c r="G93" s="2">
        <f>IF('Qualitative Daten'!C101&lt;&gt;0,'Kodierte Daten '!DE94,0)</f>
        <v>0</v>
      </c>
      <c r="H93" s="2">
        <f>IF('Qualitative Daten'!C101&lt;&gt;0,'Kodierte Daten '!DF94,0)</f>
        <v>0</v>
      </c>
      <c r="I93" s="2">
        <f>IF('Qualitative Daten'!C101&lt;&gt;0,'Kodierte Daten '!DG94,0)</f>
        <v>0</v>
      </c>
      <c r="J93" s="2">
        <f>IF('Qualitative Daten'!C101&lt;&gt;0,'Kodierte Daten '!DH94,0)</f>
        <v>0</v>
      </c>
      <c r="K93" s="2">
        <f>IF('Qualitative Daten'!C101&lt;&gt;0,'Kodierte Daten '!DI94,0)</f>
        <v>0</v>
      </c>
      <c r="L93" s="2">
        <f>IF('Qualitative Daten'!C101&lt;&gt;0,'Kodierte Daten '!DJ94,0)</f>
        <v>0</v>
      </c>
      <c r="M93" t="str">
        <f t="shared" si="1"/>
        <v>benötigt zusätzliche Förderung</v>
      </c>
    </row>
    <row r="94" spans="1:13" x14ac:dyDescent="0.35">
      <c r="A94">
        <f>'Qualitative Daten'!A102</f>
        <v>0</v>
      </c>
      <c r="B94">
        <f>'Qualitative Daten'!B102</f>
        <v>0</v>
      </c>
      <c r="C94">
        <f>IF('Qualitative Daten'!C102&lt;&gt;0,'Kodierte Daten '!CZ95,0)</f>
        <v>0</v>
      </c>
      <c r="D94">
        <f>IF('Qualitative Daten'!C102&lt;&gt;0,'Kodierte Daten '!DC95,0)</f>
        <v>0</v>
      </c>
      <c r="E94">
        <f>IF('Qualitative Daten'!C102&lt;&gt;0,'Kodierte Daten '!DB95,0)</f>
        <v>0</v>
      </c>
      <c r="F94" s="2">
        <f>IF('Qualitative Daten'!C102&lt;&gt;0,'Kodierte Daten '!DD95,0)</f>
        <v>0</v>
      </c>
      <c r="G94" s="2">
        <f>IF('Qualitative Daten'!C102&lt;&gt;0,'Kodierte Daten '!DE95,0)</f>
        <v>0</v>
      </c>
      <c r="H94" s="2">
        <f>IF('Qualitative Daten'!C102&lt;&gt;0,'Kodierte Daten '!DF95,0)</f>
        <v>0</v>
      </c>
      <c r="I94" s="2">
        <f>IF('Qualitative Daten'!C102&lt;&gt;0,'Kodierte Daten '!DG95,0)</f>
        <v>0</v>
      </c>
      <c r="J94" s="2">
        <f>IF('Qualitative Daten'!C102&lt;&gt;0,'Kodierte Daten '!DH95,0)</f>
        <v>0</v>
      </c>
      <c r="K94" s="2">
        <f>IF('Qualitative Daten'!C102&lt;&gt;0,'Kodierte Daten '!DI95,0)</f>
        <v>0</v>
      </c>
      <c r="L94" s="2">
        <f>IF('Qualitative Daten'!C102&lt;&gt;0,'Kodierte Daten '!DJ95,0)</f>
        <v>0</v>
      </c>
      <c r="M94" t="str">
        <f t="shared" si="1"/>
        <v>benötigt zusätzliche Förderung</v>
      </c>
    </row>
    <row r="95" spans="1:13" x14ac:dyDescent="0.35">
      <c r="A95">
        <f>'Qualitative Daten'!A103</f>
        <v>0</v>
      </c>
      <c r="B95">
        <f>'Qualitative Daten'!B103</f>
        <v>0</v>
      </c>
      <c r="C95">
        <f>IF('Qualitative Daten'!C103&lt;&gt;0,'Kodierte Daten '!CZ96,0)</f>
        <v>0</v>
      </c>
      <c r="D95">
        <f>IF('Qualitative Daten'!C103&lt;&gt;0,'Kodierte Daten '!DC96,0)</f>
        <v>0</v>
      </c>
      <c r="E95">
        <f>IF('Qualitative Daten'!C103&lt;&gt;0,'Kodierte Daten '!DB96,0)</f>
        <v>0</v>
      </c>
      <c r="F95" s="2">
        <f>IF('Qualitative Daten'!C103&lt;&gt;0,'Kodierte Daten '!DD96,0)</f>
        <v>0</v>
      </c>
      <c r="G95" s="2">
        <f>IF('Qualitative Daten'!C103&lt;&gt;0,'Kodierte Daten '!DE96,0)</f>
        <v>0</v>
      </c>
      <c r="H95" s="2">
        <f>IF('Qualitative Daten'!C103&lt;&gt;0,'Kodierte Daten '!DF96,0)</f>
        <v>0</v>
      </c>
      <c r="I95" s="2">
        <f>IF('Qualitative Daten'!C103&lt;&gt;0,'Kodierte Daten '!DG96,0)</f>
        <v>0</v>
      </c>
      <c r="J95" s="2">
        <f>IF('Qualitative Daten'!C103&lt;&gt;0,'Kodierte Daten '!DH96,0)</f>
        <v>0</v>
      </c>
      <c r="K95" s="2">
        <f>IF('Qualitative Daten'!C103&lt;&gt;0,'Kodierte Daten '!DI96,0)</f>
        <v>0</v>
      </c>
      <c r="L95" s="2">
        <f>IF('Qualitative Daten'!C103&lt;&gt;0,'Kodierte Daten '!DJ96,0)</f>
        <v>0</v>
      </c>
      <c r="M95" t="str">
        <f t="shared" si="1"/>
        <v>benötigt zusätzliche Förderung</v>
      </c>
    </row>
    <row r="96" spans="1:13" x14ac:dyDescent="0.35">
      <c r="A96">
        <f>'Qualitative Daten'!A104</f>
        <v>0</v>
      </c>
      <c r="B96">
        <f>'Qualitative Daten'!B104</f>
        <v>0</v>
      </c>
      <c r="C96">
        <f>IF('Qualitative Daten'!C104&lt;&gt;0,'Kodierte Daten '!CZ97,0)</f>
        <v>0</v>
      </c>
      <c r="D96">
        <f>IF('Qualitative Daten'!C104&lt;&gt;0,'Kodierte Daten '!DC97,0)</f>
        <v>0</v>
      </c>
      <c r="E96">
        <f>IF('Qualitative Daten'!C104&lt;&gt;0,'Kodierte Daten '!DB97,0)</f>
        <v>0</v>
      </c>
      <c r="F96" s="2">
        <f>IF('Qualitative Daten'!C104&lt;&gt;0,'Kodierte Daten '!DD97,0)</f>
        <v>0</v>
      </c>
      <c r="G96" s="2">
        <f>IF('Qualitative Daten'!C104&lt;&gt;0,'Kodierte Daten '!DE97,0)</f>
        <v>0</v>
      </c>
      <c r="H96" s="2">
        <f>IF('Qualitative Daten'!C104&lt;&gt;0,'Kodierte Daten '!DF97,0)</f>
        <v>0</v>
      </c>
      <c r="I96" s="2">
        <f>IF('Qualitative Daten'!C104&lt;&gt;0,'Kodierte Daten '!DG97,0)</f>
        <v>0</v>
      </c>
      <c r="J96" s="2">
        <f>IF('Qualitative Daten'!C104&lt;&gt;0,'Kodierte Daten '!DH97,0)</f>
        <v>0</v>
      </c>
      <c r="K96" s="2">
        <f>IF('Qualitative Daten'!C104&lt;&gt;0,'Kodierte Daten '!DI97,0)</f>
        <v>0</v>
      </c>
      <c r="L96" s="2">
        <f>IF('Qualitative Daten'!C104&lt;&gt;0,'Kodierte Daten '!DJ97,0)</f>
        <v>0</v>
      </c>
      <c r="M96" t="str">
        <f t="shared" si="1"/>
        <v>benötigt zusätzliche Förderung</v>
      </c>
    </row>
    <row r="97" spans="1:13" x14ac:dyDescent="0.35">
      <c r="A97">
        <f>'Qualitative Daten'!A105</f>
        <v>0</v>
      </c>
      <c r="B97">
        <f>'Qualitative Daten'!B105</f>
        <v>0</v>
      </c>
      <c r="C97">
        <f>IF('Qualitative Daten'!C105&lt;&gt;0,'Kodierte Daten '!CZ98,0)</f>
        <v>0</v>
      </c>
      <c r="D97">
        <f>IF('Qualitative Daten'!C105&lt;&gt;0,'Kodierte Daten '!DC98,0)</f>
        <v>0</v>
      </c>
      <c r="E97">
        <f>IF('Qualitative Daten'!C105&lt;&gt;0,'Kodierte Daten '!DB98,0)</f>
        <v>0</v>
      </c>
      <c r="F97" s="2">
        <f>IF('Qualitative Daten'!C105&lt;&gt;0,'Kodierte Daten '!DD98,0)</f>
        <v>0</v>
      </c>
      <c r="G97" s="2">
        <f>IF('Qualitative Daten'!C105&lt;&gt;0,'Kodierte Daten '!DE98,0)</f>
        <v>0</v>
      </c>
      <c r="H97" s="2">
        <f>IF('Qualitative Daten'!C105&lt;&gt;0,'Kodierte Daten '!DF98,0)</f>
        <v>0</v>
      </c>
      <c r="I97" s="2">
        <f>IF('Qualitative Daten'!C105&lt;&gt;0,'Kodierte Daten '!DG98,0)</f>
        <v>0</v>
      </c>
      <c r="J97" s="2">
        <f>IF('Qualitative Daten'!C105&lt;&gt;0,'Kodierte Daten '!DH98,0)</f>
        <v>0</v>
      </c>
      <c r="K97" s="2">
        <f>IF('Qualitative Daten'!C105&lt;&gt;0,'Kodierte Daten '!DI98,0)</f>
        <v>0</v>
      </c>
      <c r="L97" s="2">
        <f>IF('Qualitative Daten'!C105&lt;&gt;0,'Kodierte Daten '!DJ98,0)</f>
        <v>0</v>
      </c>
      <c r="M97" t="str">
        <f t="shared" si="1"/>
        <v>benötigt zusätzliche Förderung</v>
      </c>
    </row>
    <row r="98" spans="1:13" x14ac:dyDescent="0.35">
      <c r="A98">
        <f>'Qualitative Daten'!A106</f>
        <v>0</v>
      </c>
      <c r="B98">
        <f>'Qualitative Daten'!B106</f>
        <v>0</v>
      </c>
      <c r="C98">
        <f>IF('Qualitative Daten'!C106&lt;&gt;0,'Kodierte Daten '!CZ99,0)</f>
        <v>0</v>
      </c>
      <c r="D98">
        <f>IF('Qualitative Daten'!C106&lt;&gt;0,'Kodierte Daten '!DC99,0)</f>
        <v>0</v>
      </c>
      <c r="E98">
        <f>IF('Qualitative Daten'!C106&lt;&gt;0,'Kodierte Daten '!DB99,0)</f>
        <v>0</v>
      </c>
      <c r="F98" s="2">
        <f>IF('Qualitative Daten'!C106&lt;&gt;0,'Kodierte Daten '!DD99,0)</f>
        <v>0</v>
      </c>
      <c r="G98" s="2">
        <f>IF('Qualitative Daten'!C106&lt;&gt;0,'Kodierte Daten '!DE99,0)</f>
        <v>0</v>
      </c>
      <c r="H98" s="2">
        <f>IF('Qualitative Daten'!C106&lt;&gt;0,'Kodierte Daten '!DF99,0)</f>
        <v>0</v>
      </c>
      <c r="I98" s="2">
        <f>IF('Qualitative Daten'!C106&lt;&gt;0,'Kodierte Daten '!DG99,0)</f>
        <v>0</v>
      </c>
      <c r="J98" s="2">
        <f>IF('Qualitative Daten'!C106&lt;&gt;0,'Kodierte Daten '!DH99,0)</f>
        <v>0</v>
      </c>
      <c r="K98" s="2">
        <f>IF('Qualitative Daten'!C106&lt;&gt;0,'Kodierte Daten '!DI99,0)</f>
        <v>0</v>
      </c>
      <c r="L98" s="2">
        <f>IF('Qualitative Daten'!C106&lt;&gt;0,'Kodierte Daten '!DJ99,0)</f>
        <v>0</v>
      </c>
      <c r="M98" t="str">
        <f t="shared" si="1"/>
        <v>benötigt zusätzliche Förderung</v>
      </c>
    </row>
    <row r="99" spans="1:13" x14ac:dyDescent="0.35">
      <c r="A99">
        <f>'Qualitative Daten'!A107</f>
        <v>0</v>
      </c>
      <c r="B99">
        <f>'Qualitative Daten'!B107</f>
        <v>0</v>
      </c>
      <c r="C99">
        <f>IF('Qualitative Daten'!C107&lt;&gt;0,'Kodierte Daten '!CZ100,0)</f>
        <v>0</v>
      </c>
      <c r="D99">
        <f>IF('Qualitative Daten'!C107&lt;&gt;0,'Kodierte Daten '!DC100,0)</f>
        <v>0</v>
      </c>
      <c r="E99">
        <f>IF('Qualitative Daten'!C107&lt;&gt;0,'Kodierte Daten '!DB100,0)</f>
        <v>0</v>
      </c>
      <c r="F99" s="2">
        <f>IF('Qualitative Daten'!C107&lt;&gt;0,'Kodierte Daten '!DD100,0)</f>
        <v>0</v>
      </c>
      <c r="G99" s="2">
        <f>IF('Qualitative Daten'!C107&lt;&gt;0,'Kodierte Daten '!DE100,0)</f>
        <v>0</v>
      </c>
      <c r="H99" s="2">
        <f>IF('Qualitative Daten'!C107&lt;&gt;0,'Kodierte Daten '!DF100,0)</f>
        <v>0</v>
      </c>
      <c r="I99" s="2">
        <f>IF('Qualitative Daten'!C107&lt;&gt;0,'Kodierte Daten '!DG100,0)</f>
        <v>0</v>
      </c>
      <c r="J99" s="2">
        <f>IF('Qualitative Daten'!C107&lt;&gt;0,'Kodierte Daten '!DH100,0)</f>
        <v>0</v>
      </c>
      <c r="K99" s="2">
        <f>IF('Qualitative Daten'!C107&lt;&gt;0,'Kodierte Daten '!DI100,0)</f>
        <v>0</v>
      </c>
      <c r="L99" s="2">
        <f>IF('Qualitative Daten'!C107&lt;&gt;0,'Kodierte Daten '!DJ100,0)</f>
        <v>0</v>
      </c>
      <c r="M99" t="str">
        <f t="shared" si="1"/>
        <v>benötigt zusätzliche Förderung</v>
      </c>
    </row>
    <row r="100" spans="1:13" x14ac:dyDescent="0.35">
      <c r="A100">
        <f>'Qualitative Daten'!A108</f>
        <v>0</v>
      </c>
      <c r="B100">
        <f>'Qualitative Daten'!B108</f>
        <v>0</v>
      </c>
      <c r="C100">
        <f>IF('Qualitative Daten'!C108&lt;&gt;0,'Kodierte Daten '!CZ101,0)</f>
        <v>0</v>
      </c>
      <c r="D100">
        <f>IF('Qualitative Daten'!C108&lt;&gt;0,'Kodierte Daten '!DC101,0)</f>
        <v>0</v>
      </c>
      <c r="E100">
        <f>IF('Qualitative Daten'!C108&lt;&gt;0,'Kodierte Daten '!DB101,0)</f>
        <v>0</v>
      </c>
      <c r="F100" s="2">
        <f>IF('Qualitative Daten'!C108&lt;&gt;0,'Kodierte Daten '!DD101,0)</f>
        <v>0</v>
      </c>
      <c r="G100" s="2">
        <f>IF('Qualitative Daten'!C108&lt;&gt;0,'Kodierte Daten '!DE101,0)</f>
        <v>0</v>
      </c>
      <c r="H100" s="2">
        <f>IF('Qualitative Daten'!C108&lt;&gt;0,'Kodierte Daten '!DF101,0)</f>
        <v>0</v>
      </c>
      <c r="I100" s="2">
        <f>IF('Qualitative Daten'!C108&lt;&gt;0,'Kodierte Daten '!DG101,0)</f>
        <v>0</v>
      </c>
      <c r="J100" s="2">
        <f>IF('Qualitative Daten'!C108&lt;&gt;0,'Kodierte Daten '!DH101,0)</f>
        <v>0</v>
      </c>
      <c r="K100" s="2">
        <f>IF('Qualitative Daten'!C108&lt;&gt;0,'Kodierte Daten '!DI101,0)</f>
        <v>0</v>
      </c>
      <c r="L100" s="2">
        <f>IF('Qualitative Daten'!C108&lt;&gt;0,'Kodierte Daten '!DJ101,0)</f>
        <v>0</v>
      </c>
      <c r="M100" t="str">
        <f t="shared" si="1"/>
        <v>benötigt zusätzliche Förderung</v>
      </c>
    </row>
    <row r="101" spans="1:13" x14ac:dyDescent="0.35">
      <c r="A101">
        <f>'Qualitative Daten'!A109</f>
        <v>0</v>
      </c>
      <c r="B101">
        <f>'Qualitative Daten'!B109</f>
        <v>0</v>
      </c>
      <c r="C101">
        <f>IF('Qualitative Daten'!C109&lt;&gt;0,'Kodierte Daten '!CZ102,0)</f>
        <v>0</v>
      </c>
      <c r="D101">
        <f>IF('Qualitative Daten'!C109&lt;&gt;0,'Kodierte Daten '!DC102,0)</f>
        <v>0</v>
      </c>
      <c r="E101">
        <f>IF('Qualitative Daten'!C109&lt;&gt;0,'Kodierte Daten '!DB102,0)</f>
        <v>0</v>
      </c>
      <c r="F101" s="2">
        <f>IF('Qualitative Daten'!C109&lt;&gt;0,'Kodierte Daten '!DD102,0)</f>
        <v>0</v>
      </c>
      <c r="G101" s="2">
        <f>IF('Qualitative Daten'!C109&lt;&gt;0,'Kodierte Daten '!DE102,0)</f>
        <v>0</v>
      </c>
      <c r="H101" s="2">
        <f>IF('Qualitative Daten'!C109&lt;&gt;0,'Kodierte Daten '!DF102,0)</f>
        <v>0</v>
      </c>
      <c r="I101" s="2">
        <f>IF('Qualitative Daten'!C109&lt;&gt;0,'Kodierte Daten '!DG102,0)</f>
        <v>0</v>
      </c>
      <c r="J101" s="2">
        <f>IF('Qualitative Daten'!C109&lt;&gt;0,'Kodierte Daten '!DH102,0)</f>
        <v>0</v>
      </c>
      <c r="K101" s="2">
        <f>IF('Qualitative Daten'!C109&lt;&gt;0,'Kodierte Daten '!DI102,0)</f>
        <v>0</v>
      </c>
      <c r="L101" s="2">
        <f>IF('Qualitative Daten'!C109&lt;&gt;0,'Kodierte Daten '!DJ102,0)</f>
        <v>0</v>
      </c>
      <c r="M101" t="str">
        <f t="shared" si="1"/>
        <v>benötigt zusätzliche Förderung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Qualitative Daten</vt:lpstr>
      <vt:lpstr>Kodierte Daten </vt:lpstr>
      <vt:lpstr>Auswertung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Anhalt</dc:creator>
  <cp:lastModifiedBy>Leon Anhalt</cp:lastModifiedBy>
  <dcterms:created xsi:type="dcterms:W3CDTF">2025-05-19T14:00:39Z</dcterms:created>
  <dcterms:modified xsi:type="dcterms:W3CDTF">2025-12-05T11:08:20Z</dcterms:modified>
</cp:coreProperties>
</file>